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Questa_cartella_di_lavoro"/>
  <mc:AlternateContent xmlns:mc="http://schemas.openxmlformats.org/markup-compatibility/2006">
    <mc:Choice Requires="x15">
      <x15ac:absPath xmlns:x15ac="http://schemas.microsoft.com/office/spreadsheetml/2010/11/ac" url="C:\Users\casse\Desktop\CDESKOP 21 LUGLIO\CONSUNTIVI\CONSUNTIVO 2023\"/>
    </mc:Choice>
  </mc:AlternateContent>
  <xr:revisionPtr revIDLastSave="0" documentId="8_{4753E8DC-B8A6-4A1D-BDC7-88BEE4C3FBA5}" xr6:coauthVersionLast="47" xr6:coauthVersionMax="47" xr10:uidLastSave="{00000000-0000-0000-0000-000000000000}"/>
  <bookViews>
    <workbookView xWindow="-120" yWindow="-120" windowWidth="29040" windowHeight="15720" tabRatio="939" firstSheet="7" activeTab="12" xr2:uid="{00000000-000D-0000-FFFF-FFFF00000000}"/>
  </bookViews>
  <sheets>
    <sheet name="Foglio iniziale da compilare" sheetId="20" r:id="rId1"/>
    <sheet name="Prima Nota ENTRATE" sheetId="1" r:id="rId2"/>
    <sheet name="Sintesi ENTRATE ANNO" sheetId="26" r:id="rId3"/>
    <sheet name="Prima Nota USCITE" sheetId="21" r:id="rId4"/>
    <sheet name="Sintesi USCITE ANNO" sheetId="25" r:id="rId5"/>
    <sheet name="Prima Nota Gestioni Speciali" sheetId="19" r:id="rId6"/>
    <sheet name="1 FRONTESPIZIO" sheetId="18" r:id="rId7"/>
    <sheet name="2 TOTALE USCITE" sheetId="15" r:id="rId8"/>
    <sheet name="3 TOTALE ENTRATE" sheetId="14" r:id="rId9"/>
    <sheet name="4 CONSUNTIVO" sheetId="13" r:id="rId10"/>
    <sheet name="5 GESTIONI SPECIALI" sheetId="12" r:id="rId11"/>
    <sheet name="Sintesi Gestioni Speciali Anno" sheetId="27" r:id="rId12"/>
    <sheet name=" 6 IMMOBILI" sheetId="11" r:id="rId13"/>
    <sheet name="7 DECRETO Contr" sheetId="23" r:id="rId14"/>
    <sheet name="8 DECRETO Atti" sheetId="24" r:id="rId15"/>
  </sheets>
  <definedNames>
    <definedName name="_xlnm._FilterDatabase" localSheetId="1" hidden="1">'Prima Nota ENTRATE'!$B$4:$H$366</definedName>
    <definedName name="_xlnm._FilterDatabase" localSheetId="5" hidden="1">'Prima Nota Gestioni Speciali'!$B$4:$H$366</definedName>
    <definedName name="_xlnm._FilterDatabase" localSheetId="3" hidden="1">'Prima Nota USCITE'!$B$4:$H$366</definedName>
    <definedName name="_xlnm.Print_Area" localSheetId="12">' 6 IMMOBILI'!$A$1:$G$50</definedName>
    <definedName name="_xlnm.Print_Area" localSheetId="6">'1 FRONTESPIZIO'!$B$1:$H$54</definedName>
    <definedName name="_xlnm.Print_Area" localSheetId="7">'2 TOTALE USCITE'!$A$1:$C$28</definedName>
    <definedName name="_xlnm.Print_Area" localSheetId="8">'3 TOTALE ENTRATE'!$A$1:$C$34</definedName>
    <definedName name="_xlnm.Print_Area" localSheetId="9">'4 CONSUNTIVO'!$A$1:$E$45</definedName>
    <definedName name="_xlnm.Print_Area" localSheetId="10">'5 GESTIONI SPECIALI'!$A$1:$E$52</definedName>
    <definedName name="_xlnm.Print_Area" localSheetId="13">'7 DECRETO Contr'!$A$1:$K$30</definedName>
    <definedName name="_xlnm.Print_Area" localSheetId="14">'8 DECRETO Atti'!$A$1:$K$44</definedName>
    <definedName name="_xlnm.Print_Area" localSheetId="1">'Prima Nota ENTRATE'!$B$1001:$H$2000</definedName>
    <definedName name="_xlnm.Print_Area" localSheetId="5">'Prima Nota Gestioni Speciali'!$B$5:$H$2000</definedName>
    <definedName name="_xlnm.Print_Area" localSheetId="3">'Prima Nota USCITE'!$B$5:$H$2000</definedName>
    <definedName name="_xlnm.Print_Area" localSheetId="2">'Sintesi ENTRATE ANNO'!$B$5:$Q$107</definedName>
    <definedName name="_xlnm.Print_Area" localSheetId="11">'Sintesi Gestioni Speciali Anno'!$A$5:$P$37</definedName>
    <definedName name="_xlnm.Print_Area" localSheetId="4">'Sintesi USCITE ANNO'!$B$5:$Q$145</definedName>
    <definedName name="_xlnm.Print_Titles" localSheetId="1">'Prima Nota ENTRATE'!$1:$4</definedName>
    <definedName name="_xlnm.Print_Titles" localSheetId="5">'Prima Nota Gestioni Speciali'!$1:$4</definedName>
    <definedName name="_xlnm.Print_Titles" localSheetId="3">'Prima Nota USCITE'!$1:$4</definedName>
    <definedName name="_xlnm.Print_Titles" localSheetId="2">'Sintesi ENTRATE ANNO'!$1:$4</definedName>
    <definedName name="_xlnm.Print_Titles" localSheetId="11">'Sintesi Gestioni Speciali Anno'!$1:$4</definedName>
    <definedName name="_xlnm.Print_Titles" localSheetId="4">'Sintesi USCITE ANNO'!$1:$4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20" l="1"/>
  <c r="D44" i="20" l="1"/>
  <c r="F4" i="18"/>
  <c r="G18" i="18" s="1"/>
  <c r="C2" i="12"/>
  <c r="C143" i="25"/>
  <c r="H143" i="25" s="1"/>
  <c r="C142" i="25"/>
  <c r="O142" i="25" s="1"/>
  <c r="C141" i="25"/>
  <c r="G141" i="25" s="1"/>
  <c r="C108" i="25"/>
  <c r="I108" i="25"/>
  <c r="L108" i="25"/>
  <c r="C99" i="25"/>
  <c r="H99" i="25" s="1"/>
  <c r="C100" i="25"/>
  <c r="J100" i="25"/>
  <c r="C101" i="25"/>
  <c r="N101" i="25" s="1"/>
  <c r="G101" i="25"/>
  <c r="C102" i="25"/>
  <c r="O102" i="25" s="1"/>
  <c r="F102" i="25"/>
  <c r="C92" i="25"/>
  <c r="I92" i="25" s="1"/>
  <c r="F92" i="25"/>
  <c r="C93" i="25"/>
  <c r="G93" i="25" s="1"/>
  <c r="L93" i="25"/>
  <c r="C86" i="25"/>
  <c r="I86" i="25" s="1"/>
  <c r="G86" i="25"/>
  <c r="C84" i="25"/>
  <c r="G84" i="25" s="1"/>
  <c r="N84" i="25"/>
  <c r="C65" i="25"/>
  <c r="F65" i="25" s="1"/>
  <c r="C66" i="25"/>
  <c r="L66" i="25" s="1"/>
  <c r="H66" i="25"/>
  <c r="G66" i="25"/>
  <c r="C67" i="25"/>
  <c r="N67" i="25" s="1"/>
  <c r="C58" i="25"/>
  <c r="L58" i="25" s="1"/>
  <c r="F58" i="25"/>
  <c r="G58" i="25"/>
  <c r="N58" i="25"/>
  <c r="C59" i="25"/>
  <c r="P59" i="25" s="1"/>
  <c r="C51" i="25"/>
  <c r="N51" i="25" s="1"/>
  <c r="C52" i="25"/>
  <c r="G52" i="25" s="1"/>
  <c r="C41" i="25"/>
  <c r="L41" i="25" s="1"/>
  <c r="F41" i="25"/>
  <c r="G41" i="25"/>
  <c r="I41" i="25"/>
  <c r="N41" i="25"/>
  <c r="C42" i="25"/>
  <c r="K42" i="25" s="1"/>
  <c r="C43" i="25"/>
  <c r="I43" i="25" s="1"/>
  <c r="C44" i="25"/>
  <c r="K44" i="25" s="1"/>
  <c r="C45" i="25"/>
  <c r="F45" i="25" s="1"/>
  <c r="C34" i="25"/>
  <c r="K34" i="25" s="1"/>
  <c r="E34" i="25"/>
  <c r="L34" i="25"/>
  <c r="C35" i="25"/>
  <c r="F35" i="25" s="1"/>
  <c r="C8" i="25"/>
  <c r="H8" i="25" s="1"/>
  <c r="C9" i="25"/>
  <c r="P9" i="25" s="1"/>
  <c r="C7" i="25"/>
  <c r="E7" i="25" s="1"/>
  <c r="P34" i="25"/>
  <c r="I34" i="25"/>
  <c r="G42" i="25"/>
  <c r="M41" i="25"/>
  <c r="P52" i="25"/>
  <c r="J51" i="25"/>
  <c r="M58" i="25"/>
  <c r="H58" i="25"/>
  <c r="H65" i="25"/>
  <c r="P84" i="25"/>
  <c r="J84" i="25"/>
  <c r="E84" i="25"/>
  <c r="M86" i="25"/>
  <c r="P92" i="25"/>
  <c r="M101" i="25"/>
  <c r="P100" i="25"/>
  <c r="L101" i="25"/>
  <c r="L100" i="25"/>
  <c r="E41" i="25"/>
  <c r="H52" i="25"/>
  <c r="P58" i="25"/>
  <c r="J58" i="25"/>
  <c r="E58" i="25"/>
  <c r="P66" i="25"/>
  <c r="P65" i="25"/>
  <c r="J65" i="25"/>
  <c r="M84" i="25"/>
  <c r="H84" i="25"/>
  <c r="P86" i="25"/>
  <c r="H93" i="25"/>
  <c r="M92" i="25"/>
  <c r="H92" i="25"/>
  <c r="P102" i="25"/>
  <c r="E101" i="25"/>
  <c r="H100" i="25"/>
  <c r="P42" i="25"/>
  <c r="H42" i="25"/>
  <c r="L51" i="25"/>
  <c r="F51" i="25"/>
  <c r="L84" i="25"/>
  <c r="F100" i="25"/>
  <c r="M102" i="25"/>
  <c r="I102" i="25"/>
  <c r="E102" i="25"/>
  <c r="O101" i="25"/>
  <c r="K101" i="25"/>
  <c r="E100" i="25"/>
  <c r="K102" i="25"/>
  <c r="G102" i="25"/>
  <c r="O100" i="25"/>
  <c r="K100" i="25"/>
  <c r="N102" i="25"/>
  <c r="J102" i="25"/>
  <c r="N93" i="25"/>
  <c r="F93" i="25"/>
  <c r="M93" i="25"/>
  <c r="I93" i="25"/>
  <c r="E93" i="25"/>
  <c r="O93" i="25"/>
  <c r="K93" i="25"/>
  <c r="K86" i="25"/>
  <c r="K84" i="25"/>
  <c r="N66" i="25"/>
  <c r="J66" i="25"/>
  <c r="O67" i="25"/>
  <c r="M66" i="25"/>
  <c r="I66" i="25"/>
  <c r="E66" i="25"/>
  <c r="O65" i="25"/>
  <c r="O66" i="25"/>
  <c r="K66" i="25"/>
  <c r="F59" i="25"/>
  <c r="M59" i="25"/>
  <c r="O58" i="25"/>
  <c r="K58" i="25"/>
  <c r="N52" i="25"/>
  <c r="J52" i="25"/>
  <c r="F52" i="25"/>
  <c r="M52" i="25"/>
  <c r="I52" i="25"/>
  <c r="O51" i="25"/>
  <c r="K51" i="25"/>
  <c r="O52" i="25"/>
  <c r="K52" i="25"/>
  <c r="N42" i="25"/>
  <c r="F42" i="25"/>
  <c r="O45" i="25"/>
  <c r="K45" i="25"/>
  <c r="M44" i="25"/>
  <c r="M42" i="25"/>
  <c r="I42" i="25"/>
  <c r="O41" i="25"/>
  <c r="K41" i="25"/>
  <c r="G44" i="25"/>
  <c r="N44" i="25"/>
  <c r="P35" i="25"/>
  <c r="L35" i="25"/>
  <c r="H35" i="25"/>
  <c r="G35" i="25"/>
  <c r="M35" i="25"/>
  <c r="I35" i="25"/>
  <c r="E35" i="25"/>
  <c r="O34" i="25"/>
  <c r="O35" i="25"/>
  <c r="N35" i="25"/>
  <c r="J35" i="25"/>
  <c r="L8" i="25"/>
  <c r="F8" i="25"/>
  <c r="K9" i="25"/>
  <c r="O143" i="25"/>
  <c r="M141" i="25"/>
  <c r="P140" i="25"/>
  <c r="O140" i="25"/>
  <c r="N140" i="25"/>
  <c r="M140" i="25"/>
  <c r="L140" i="25"/>
  <c r="K140" i="25"/>
  <c r="J140" i="25"/>
  <c r="I140" i="25"/>
  <c r="H140" i="25"/>
  <c r="G140" i="25"/>
  <c r="F140" i="25"/>
  <c r="E140" i="25"/>
  <c r="N143" i="25"/>
  <c r="E143" i="25"/>
  <c r="I143" i="25"/>
  <c r="K143" i="25"/>
  <c r="L141" i="25"/>
  <c r="N141" i="25"/>
  <c r="C57" i="25"/>
  <c r="G57" i="25"/>
  <c r="C50" i="25"/>
  <c r="N50" i="25" s="1"/>
  <c r="C26" i="25"/>
  <c r="G26" i="25" s="1"/>
  <c r="C19" i="25"/>
  <c r="N19" i="25" s="1"/>
  <c r="C18" i="25"/>
  <c r="K18" i="25"/>
  <c r="C17" i="25"/>
  <c r="N17" i="25" s="1"/>
  <c r="C16" i="25"/>
  <c r="G16" i="25" s="1"/>
  <c r="C15" i="25"/>
  <c r="N15" i="25" s="1"/>
  <c r="C97" i="26"/>
  <c r="M97" i="26"/>
  <c r="C96" i="26"/>
  <c r="P96" i="26" s="1"/>
  <c r="C80" i="26"/>
  <c r="N80" i="26" s="1"/>
  <c r="C79" i="26"/>
  <c r="P79" i="26" s="1"/>
  <c r="C72" i="26"/>
  <c r="N72" i="26"/>
  <c r="C71" i="26"/>
  <c r="L71" i="26" s="1"/>
  <c r="C56" i="26"/>
  <c r="L56" i="26" s="1"/>
  <c r="M56" i="26"/>
  <c r="C43" i="26"/>
  <c r="I43" i="26" s="1"/>
  <c r="C42" i="26"/>
  <c r="L42" i="26" s="1"/>
  <c r="C8" i="26"/>
  <c r="I8" i="26" s="1"/>
  <c r="C7" i="26"/>
  <c r="P7" i="26" s="1"/>
  <c r="C127" i="25"/>
  <c r="E127" i="25" s="1"/>
  <c r="C126" i="25"/>
  <c r="E126" i="25" s="1"/>
  <c r="C125" i="25"/>
  <c r="N125" i="25" s="1"/>
  <c r="C124" i="25"/>
  <c r="O124" i="25" s="1"/>
  <c r="C118" i="25"/>
  <c r="N118" i="25" s="1"/>
  <c r="C117" i="25"/>
  <c r="J117" i="25" s="1"/>
  <c r="C116" i="25"/>
  <c r="N116" i="25" s="1"/>
  <c r="C115" i="25"/>
  <c r="G115" i="25" s="1"/>
  <c r="C109" i="25"/>
  <c r="M109" i="25" s="1"/>
  <c r="C107" i="25"/>
  <c r="N107" i="25" s="1"/>
  <c r="C98" i="25"/>
  <c r="I98" i="25" s="1"/>
  <c r="H3" i="19"/>
  <c r="H2" i="19"/>
  <c r="H3" i="21"/>
  <c r="H2" i="21"/>
  <c r="H3" i="1"/>
  <c r="H2" i="1"/>
  <c r="O35" i="27"/>
  <c r="N35" i="27"/>
  <c r="M35" i="27"/>
  <c r="L35" i="27"/>
  <c r="K35" i="27"/>
  <c r="J35" i="27"/>
  <c r="I35" i="27"/>
  <c r="H35" i="27"/>
  <c r="G35" i="27"/>
  <c r="F35" i="27"/>
  <c r="E35" i="27"/>
  <c r="D35" i="27"/>
  <c r="O34" i="27"/>
  <c r="N34" i="27"/>
  <c r="M34" i="27"/>
  <c r="L34" i="27"/>
  <c r="K34" i="27"/>
  <c r="J34" i="27"/>
  <c r="I34" i="27"/>
  <c r="H34" i="27"/>
  <c r="G34" i="27"/>
  <c r="F34" i="27"/>
  <c r="E34" i="27"/>
  <c r="D34" i="27"/>
  <c r="O33" i="27"/>
  <c r="N33" i="27"/>
  <c r="M33" i="27"/>
  <c r="L33" i="27"/>
  <c r="K33" i="27"/>
  <c r="J33" i="27"/>
  <c r="I33" i="27"/>
  <c r="H33" i="27"/>
  <c r="G33" i="27"/>
  <c r="F33" i="27"/>
  <c r="E33" i="27"/>
  <c r="D33" i="27"/>
  <c r="O32" i="27"/>
  <c r="N32" i="27"/>
  <c r="M32" i="27"/>
  <c r="L32" i="27"/>
  <c r="K32" i="27"/>
  <c r="J32" i="27"/>
  <c r="I32" i="27"/>
  <c r="H32" i="27"/>
  <c r="G32" i="27"/>
  <c r="F32" i="27"/>
  <c r="E32" i="27"/>
  <c r="D32" i="27"/>
  <c r="O31" i="27"/>
  <c r="N31" i="27"/>
  <c r="M31" i="27"/>
  <c r="L31" i="27"/>
  <c r="K31" i="27"/>
  <c r="J31" i="27"/>
  <c r="I31" i="27"/>
  <c r="H31" i="27"/>
  <c r="G31" i="27"/>
  <c r="F31" i="27"/>
  <c r="E31" i="27"/>
  <c r="D31" i="27"/>
  <c r="O30" i="27"/>
  <c r="O36" i="27" s="1"/>
  <c r="N30" i="27"/>
  <c r="M30" i="27"/>
  <c r="L30" i="27"/>
  <c r="K30" i="27"/>
  <c r="K36" i="27" s="1"/>
  <c r="J30" i="27"/>
  <c r="J36" i="27" s="1"/>
  <c r="I30" i="27"/>
  <c r="H30" i="27"/>
  <c r="G30" i="27"/>
  <c r="F30" i="27"/>
  <c r="F36" i="27" s="1"/>
  <c r="E30" i="27"/>
  <c r="D30" i="27"/>
  <c r="O25" i="27"/>
  <c r="N25" i="27"/>
  <c r="M25" i="27"/>
  <c r="L25" i="27"/>
  <c r="K25" i="27"/>
  <c r="J25" i="27"/>
  <c r="I25" i="27"/>
  <c r="H25" i="27"/>
  <c r="G25" i="27"/>
  <c r="F25" i="27"/>
  <c r="E25" i="27"/>
  <c r="D25" i="27"/>
  <c r="O24" i="27"/>
  <c r="N24" i="27"/>
  <c r="M24" i="27"/>
  <c r="L24" i="27"/>
  <c r="K24" i="27"/>
  <c r="J24" i="27"/>
  <c r="I24" i="27"/>
  <c r="H24" i="27"/>
  <c r="G24" i="27"/>
  <c r="F24" i="27"/>
  <c r="E24" i="27"/>
  <c r="D24" i="27"/>
  <c r="O23" i="27"/>
  <c r="N23" i="27"/>
  <c r="M23" i="27"/>
  <c r="L23" i="27"/>
  <c r="K23" i="27"/>
  <c r="J23" i="27"/>
  <c r="I23" i="27"/>
  <c r="H23" i="27"/>
  <c r="G23" i="27"/>
  <c r="F23" i="27"/>
  <c r="E23" i="27"/>
  <c r="D23" i="27"/>
  <c r="O22" i="27"/>
  <c r="N22" i="27"/>
  <c r="M22" i="27"/>
  <c r="L22" i="27"/>
  <c r="K22" i="27"/>
  <c r="J22" i="27"/>
  <c r="I22" i="27"/>
  <c r="H22" i="27"/>
  <c r="G22" i="27"/>
  <c r="F22" i="27"/>
  <c r="E22" i="27"/>
  <c r="D22" i="27"/>
  <c r="O21" i="27"/>
  <c r="N21" i="27"/>
  <c r="M21" i="27"/>
  <c r="L21" i="27"/>
  <c r="K21" i="27"/>
  <c r="J21" i="27"/>
  <c r="I21" i="27"/>
  <c r="H21" i="27"/>
  <c r="G21" i="27"/>
  <c r="F21" i="27"/>
  <c r="E21" i="27"/>
  <c r="D21" i="27"/>
  <c r="O20" i="27"/>
  <c r="N20" i="27"/>
  <c r="N26" i="27"/>
  <c r="M20" i="27"/>
  <c r="M26" i="27"/>
  <c r="L20" i="27"/>
  <c r="K20" i="27"/>
  <c r="J20" i="27"/>
  <c r="I20" i="27"/>
  <c r="H20" i="27"/>
  <c r="H26" i="27"/>
  <c r="G20" i="27"/>
  <c r="F20" i="27"/>
  <c r="F26" i="27" s="1"/>
  <c r="E20" i="27"/>
  <c r="E26" i="27" s="1"/>
  <c r="D20" i="27"/>
  <c r="D26" i="27" s="1"/>
  <c r="O15" i="27"/>
  <c r="N15" i="27"/>
  <c r="M15" i="27"/>
  <c r="L15" i="27"/>
  <c r="K15" i="27"/>
  <c r="J15" i="27"/>
  <c r="I15" i="27"/>
  <c r="H15" i="27"/>
  <c r="G15" i="27"/>
  <c r="F15" i="27"/>
  <c r="E15" i="27"/>
  <c r="D15" i="27"/>
  <c r="O14" i="27"/>
  <c r="N14" i="27"/>
  <c r="M14" i="27"/>
  <c r="L14" i="27"/>
  <c r="K14" i="27"/>
  <c r="J14" i="27"/>
  <c r="I14" i="27"/>
  <c r="H14" i="27"/>
  <c r="G14" i="27"/>
  <c r="F14" i="27"/>
  <c r="E14" i="27"/>
  <c r="D14" i="27"/>
  <c r="O13" i="27"/>
  <c r="N13" i="27"/>
  <c r="M13" i="27"/>
  <c r="L13" i="27"/>
  <c r="K13" i="27"/>
  <c r="J13" i="27"/>
  <c r="I13" i="27"/>
  <c r="H13" i="27"/>
  <c r="G13" i="27"/>
  <c r="F13" i="27"/>
  <c r="E13" i="27"/>
  <c r="D13" i="27"/>
  <c r="O12" i="27"/>
  <c r="N12" i="27"/>
  <c r="M12" i="27"/>
  <c r="L12" i="27"/>
  <c r="K12" i="27"/>
  <c r="J12" i="27"/>
  <c r="I12" i="27"/>
  <c r="H12" i="27"/>
  <c r="G12" i="27"/>
  <c r="F12" i="27"/>
  <c r="E12" i="27"/>
  <c r="D12" i="27"/>
  <c r="O11" i="27"/>
  <c r="N11" i="27"/>
  <c r="M11" i="27"/>
  <c r="L11" i="27"/>
  <c r="K11" i="27"/>
  <c r="J11" i="27"/>
  <c r="I11" i="27"/>
  <c r="H11" i="27"/>
  <c r="G11" i="27"/>
  <c r="F11" i="27"/>
  <c r="E11" i="27"/>
  <c r="D11" i="27"/>
  <c r="O10" i="27"/>
  <c r="N10" i="27"/>
  <c r="M10" i="27"/>
  <c r="L10" i="27"/>
  <c r="K10" i="27"/>
  <c r="J10" i="27"/>
  <c r="I10" i="27"/>
  <c r="H10" i="27"/>
  <c r="G10" i="27"/>
  <c r="F10" i="27"/>
  <c r="E10" i="27"/>
  <c r="D10" i="27"/>
  <c r="O9" i="27"/>
  <c r="N9" i="27"/>
  <c r="M9" i="27"/>
  <c r="L9" i="27"/>
  <c r="K9" i="27"/>
  <c r="J9" i="27"/>
  <c r="I9" i="27"/>
  <c r="H9" i="27"/>
  <c r="G9" i="27"/>
  <c r="F9" i="27"/>
  <c r="E9" i="27"/>
  <c r="D9" i="27"/>
  <c r="O8" i="27"/>
  <c r="N8" i="27"/>
  <c r="M8" i="27"/>
  <c r="L8" i="27"/>
  <c r="K8" i="27"/>
  <c r="J8" i="27"/>
  <c r="I8" i="27"/>
  <c r="H8" i="27"/>
  <c r="G8" i="27"/>
  <c r="F8" i="27"/>
  <c r="E8" i="27"/>
  <c r="D8" i="27"/>
  <c r="O7" i="27"/>
  <c r="N7" i="27"/>
  <c r="M7" i="27"/>
  <c r="L7" i="27"/>
  <c r="K7" i="27"/>
  <c r="K16" i="27" s="1"/>
  <c r="K17" i="27" s="1"/>
  <c r="J7" i="27"/>
  <c r="I7" i="27"/>
  <c r="H7" i="27"/>
  <c r="G7" i="27"/>
  <c r="F7" i="27"/>
  <c r="E7" i="27"/>
  <c r="D7" i="27"/>
  <c r="O6" i="27"/>
  <c r="O16" i="27" s="1"/>
  <c r="O17" i="27" s="1"/>
  <c r="N6" i="27"/>
  <c r="N16" i="27" s="1"/>
  <c r="M6" i="27"/>
  <c r="L6" i="27"/>
  <c r="K6" i="27"/>
  <c r="J6" i="27"/>
  <c r="I6" i="27"/>
  <c r="H6" i="27"/>
  <c r="G6" i="27"/>
  <c r="G16" i="27" s="1"/>
  <c r="G17" i="27" s="1"/>
  <c r="F6" i="27"/>
  <c r="E6" i="27"/>
  <c r="D6" i="27"/>
  <c r="P102" i="26"/>
  <c r="O102" i="26"/>
  <c r="N102" i="26"/>
  <c r="M102" i="26"/>
  <c r="L102" i="26"/>
  <c r="K102" i="26"/>
  <c r="J102" i="26"/>
  <c r="I102" i="26"/>
  <c r="H102" i="26"/>
  <c r="G102" i="26"/>
  <c r="F102" i="26"/>
  <c r="E102" i="26"/>
  <c r="P94" i="26"/>
  <c r="O94" i="26"/>
  <c r="N94" i="26"/>
  <c r="M94" i="26"/>
  <c r="L94" i="26"/>
  <c r="K94" i="26"/>
  <c r="J94" i="26"/>
  <c r="I94" i="26"/>
  <c r="H94" i="26"/>
  <c r="G94" i="26"/>
  <c r="F94" i="26"/>
  <c r="E94" i="26"/>
  <c r="P85" i="26"/>
  <c r="O85" i="26"/>
  <c r="N85" i="26"/>
  <c r="M85" i="26"/>
  <c r="L85" i="26"/>
  <c r="K85" i="26"/>
  <c r="J85" i="26"/>
  <c r="I85" i="26"/>
  <c r="H85" i="26"/>
  <c r="G85" i="26"/>
  <c r="F85" i="26"/>
  <c r="E85" i="26"/>
  <c r="P77" i="26"/>
  <c r="O77" i="26"/>
  <c r="N77" i="26"/>
  <c r="M77" i="26"/>
  <c r="L77" i="26"/>
  <c r="K77" i="26"/>
  <c r="J77" i="26"/>
  <c r="I77" i="26"/>
  <c r="H77" i="26"/>
  <c r="G77" i="26"/>
  <c r="F77" i="26"/>
  <c r="E77" i="26"/>
  <c r="P69" i="26"/>
  <c r="O69" i="26"/>
  <c r="N69" i="26"/>
  <c r="M69" i="26"/>
  <c r="L69" i="26"/>
  <c r="K69" i="26"/>
  <c r="J69" i="26"/>
  <c r="I69" i="26"/>
  <c r="H69" i="26"/>
  <c r="G69" i="26"/>
  <c r="F69" i="26"/>
  <c r="E69" i="26"/>
  <c r="P64" i="26"/>
  <c r="O64" i="26"/>
  <c r="N64" i="26"/>
  <c r="M64" i="26"/>
  <c r="L64" i="26"/>
  <c r="K64" i="26"/>
  <c r="J64" i="26"/>
  <c r="I64" i="26"/>
  <c r="H64" i="26"/>
  <c r="G64" i="26"/>
  <c r="F64" i="26"/>
  <c r="E64" i="26"/>
  <c r="P59" i="26"/>
  <c r="O59" i="26"/>
  <c r="N59" i="26"/>
  <c r="M59" i="26"/>
  <c r="L59" i="26"/>
  <c r="K59" i="26"/>
  <c r="J59" i="26"/>
  <c r="I59" i="26"/>
  <c r="H59" i="26"/>
  <c r="G59" i="26"/>
  <c r="F59" i="26"/>
  <c r="E59" i="26"/>
  <c r="P54" i="26"/>
  <c r="O54" i="26"/>
  <c r="N54" i="26"/>
  <c r="M54" i="26"/>
  <c r="L54" i="26"/>
  <c r="K54" i="26"/>
  <c r="J54" i="26"/>
  <c r="I54" i="26"/>
  <c r="H54" i="26"/>
  <c r="G54" i="26"/>
  <c r="F54" i="26"/>
  <c r="E54" i="26"/>
  <c r="P47" i="26"/>
  <c r="O47" i="26"/>
  <c r="N47" i="26"/>
  <c r="M47" i="26"/>
  <c r="L47" i="26"/>
  <c r="K47" i="26"/>
  <c r="J47" i="26"/>
  <c r="I47" i="26"/>
  <c r="H47" i="26"/>
  <c r="G47" i="26"/>
  <c r="F47" i="26"/>
  <c r="E47" i="26"/>
  <c r="P41" i="26"/>
  <c r="O41" i="26"/>
  <c r="N41" i="26"/>
  <c r="M41" i="26"/>
  <c r="L41" i="26"/>
  <c r="K41" i="26"/>
  <c r="J41" i="26"/>
  <c r="I41" i="26"/>
  <c r="H41" i="26"/>
  <c r="G41" i="26"/>
  <c r="F41" i="26"/>
  <c r="E41" i="26"/>
  <c r="P36" i="26"/>
  <c r="O36" i="26"/>
  <c r="N36" i="26"/>
  <c r="M36" i="26"/>
  <c r="L36" i="26"/>
  <c r="K36" i="26"/>
  <c r="J36" i="26"/>
  <c r="I36" i="26"/>
  <c r="H36" i="26"/>
  <c r="G36" i="26"/>
  <c r="F36" i="26"/>
  <c r="E36" i="26"/>
  <c r="P29" i="26"/>
  <c r="O29" i="26"/>
  <c r="N29" i="26"/>
  <c r="M29" i="26"/>
  <c r="L29" i="26"/>
  <c r="K29" i="26"/>
  <c r="J29" i="26"/>
  <c r="I29" i="26"/>
  <c r="H29" i="26"/>
  <c r="G29" i="26"/>
  <c r="F29" i="26"/>
  <c r="E29" i="26"/>
  <c r="P24" i="26"/>
  <c r="O24" i="26"/>
  <c r="N24" i="26"/>
  <c r="M24" i="26"/>
  <c r="L24" i="26"/>
  <c r="K24" i="26"/>
  <c r="J24" i="26"/>
  <c r="I24" i="26"/>
  <c r="H24" i="26"/>
  <c r="G24" i="26"/>
  <c r="F24" i="26"/>
  <c r="E24" i="26"/>
  <c r="P18" i="26"/>
  <c r="O18" i="26"/>
  <c r="N18" i="26"/>
  <c r="M18" i="26"/>
  <c r="L18" i="26"/>
  <c r="K18" i="26"/>
  <c r="J18" i="26"/>
  <c r="I18" i="26"/>
  <c r="H18" i="26"/>
  <c r="G18" i="26"/>
  <c r="F18" i="26"/>
  <c r="E18" i="26"/>
  <c r="P12" i="26"/>
  <c r="O12" i="26"/>
  <c r="N12" i="26"/>
  <c r="M12" i="26"/>
  <c r="L12" i="26"/>
  <c r="K12" i="26"/>
  <c r="J12" i="26"/>
  <c r="I12" i="26"/>
  <c r="H12" i="26"/>
  <c r="G12" i="26"/>
  <c r="F12" i="26"/>
  <c r="E12" i="26"/>
  <c r="P5" i="26"/>
  <c r="O5" i="26"/>
  <c r="N5" i="26"/>
  <c r="M5" i="26"/>
  <c r="L5" i="26"/>
  <c r="K5" i="26"/>
  <c r="J5" i="26"/>
  <c r="I5" i="26"/>
  <c r="H5" i="26"/>
  <c r="G5" i="26"/>
  <c r="F5" i="26"/>
  <c r="E5" i="26"/>
  <c r="P138" i="25"/>
  <c r="O138" i="25"/>
  <c r="N138" i="25"/>
  <c r="M138" i="25"/>
  <c r="L138" i="25"/>
  <c r="K138" i="25"/>
  <c r="J138" i="25"/>
  <c r="I138" i="25"/>
  <c r="H138" i="25"/>
  <c r="G138" i="25"/>
  <c r="F138" i="25"/>
  <c r="E138" i="25"/>
  <c r="P137" i="25"/>
  <c r="O137" i="25"/>
  <c r="N137" i="25"/>
  <c r="M137" i="25"/>
  <c r="L137" i="25"/>
  <c r="K137" i="25"/>
  <c r="J137" i="25"/>
  <c r="I137" i="25"/>
  <c r="H137" i="25"/>
  <c r="G137" i="25"/>
  <c r="F137" i="25"/>
  <c r="E137" i="25"/>
  <c r="P136" i="25"/>
  <c r="O136" i="25"/>
  <c r="N136" i="25"/>
  <c r="M136" i="25"/>
  <c r="L136" i="25"/>
  <c r="K136" i="25"/>
  <c r="J136" i="25"/>
  <c r="I136" i="25"/>
  <c r="H136" i="25"/>
  <c r="G136" i="25"/>
  <c r="F136" i="25"/>
  <c r="E136" i="25"/>
  <c r="P135" i="25"/>
  <c r="O135" i="25"/>
  <c r="N135" i="25"/>
  <c r="M135" i="25"/>
  <c r="L135" i="25"/>
  <c r="K135" i="25"/>
  <c r="J135" i="25"/>
  <c r="I135" i="25"/>
  <c r="H135" i="25"/>
  <c r="G135" i="25"/>
  <c r="F135" i="25"/>
  <c r="E135" i="25"/>
  <c r="P134" i="25"/>
  <c r="O134" i="25"/>
  <c r="N134" i="25"/>
  <c r="M134" i="25"/>
  <c r="L134" i="25"/>
  <c r="K134" i="25"/>
  <c r="J134" i="25"/>
  <c r="I134" i="25"/>
  <c r="H134" i="25"/>
  <c r="G134" i="25"/>
  <c r="F134" i="25"/>
  <c r="E134" i="25"/>
  <c r="P133" i="25"/>
  <c r="P139" i="25" s="1"/>
  <c r="O133" i="25"/>
  <c r="O139" i="25" s="1"/>
  <c r="N133" i="25"/>
  <c r="N139" i="25" s="1"/>
  <c r="M133" i="25"/>
  <c r="L133" i="25"/>
  <c r="K133" i="25"/>
  <c r="K139" i="25" s="1"/>
  <c r="J133" i="25"/>
  <c r="J139" i="25" s="1"/>
  <c r="I133" i="25"/>
  <c r="H133" i="25"/>
  <c r="G133" i="25"/>
  <c r="F133" i="25"/>
  <c r="E133" i="25"/>
  <c r="E139" i="25" s="1"/>
  <c r="P122" i="25"/>
  <c r="O122" i="25"/>
  <c r="N122" i="25"/>
  <c r="M122" i="25"/>
  <c r="L122" i="25"/>
  <c r="K122" i="25"/>
  <c r="J122" i="25"/>
  <c r="I122" i="25"/>
  <c r="H122" i="25"/>
  <c r="G122" i="25"/>
  <c r="F122" i="25"/>
  <c r="E122" i="25"/>
  <c r="P112" i="25"/>
  <c r="O112" i="25"/>
  <c r="N112" i="25"/>
  <c r="M112" i="25"/>
  <c r="L112" i="25"/>
  <c r="K112" i="25"/>
  <c r="J112" i="25"/>
  <c r="I112" i="25"/>
  <c r="H112" i="25"/>
  <c r="G112" i="25"/>
  <c r="F112" i="25"/>
  <c r="E112" i="25"/>
  <c r="P106" i="25"/>
  <c r="O106" i="25"/>
  <c r="N106" i="25"/>
  <c r="M106" i="25"/>
  <c r="L106" i="25"/>
  <c r="K106" i="25"/>
  <c r="J106" i="25"/>
  <c r="I106" i="25"/>
  <c r="H106" i="25"/>
  <c r="G106" i="25"/>
  <c r="F106" i="25"/>
  <c r="E106" i="25"/>
  <c r="P96" i="25"/>
  <c r="O96" i="25"/>
  <c r="N96" i="25"/>
  <c r="M96" i="25"/>
  <c r="L96" i="25"/>
  <c r="K96" i="25"/>
  <c r="J96" i="25"/>
  <c r="I96" i="25"/>
  <c r="H96" i="25"/>
  <c r="G96" i="25"/>
  <c r="F96" i="25"/>
  <c r="E96" i="25"/>
  <c r="P89" i="25"/>
  <c r="O89" i="25"/>
  <c r="N89" i="25"/>
  <c r="M89" i="25"/>
  <c r="L89" i="25"/>
  <c r="K89" i="25"/>
  <c r="J89" i="25"/>
  <c r="I89" i="25"/>
  <c r="H89" i="25"/>
  <c r="G89" i="25"/>
  <c r="F89" i="25"/>
  <c r="E89" i="25"/>
  <c r="P82" i="25"/>
  <c r="O82" i="25"/>
  <c r="N82" i="25"/>
  <c r="M82" i="25"/>
  <c r="L82" i="25"/>
  <c r="K82" i="25"/>
  <c r="J82" i="25"/>
  <c r="I82" i="25"/>
  <c r="H82" i="25"/>
  <c r="G82" i="25"/>
  <c r="F82" i="25"/>
  <c r="E82" i="25"/>
  <c r="P71" i="25"/>
  <c r="O71" i="25"/>
  <c r="N71" i="25"/>
  <c r="M71" i="25"/>
  <c r="L71" i="25"/>
  <c r="K71" i="25"/>
  <c r="J71" i="25"/>
  <c r="I71" i="25"/>
  <c r="H71" i="25"/>
  <c r="G71" i="25"/>
  <c r="F71" i="25"/>
  <c r="E71" i="25"/>
  <c r="P62" i="25"/>
  <c r="O62" i="25"/>
  <c r="N62" i="25"/>
  <c r="M62" i="25"/>
  <c r="L62" i="25"/>
  <c r="K62" i="25"/>
  <c r="J62" i="25"/>
  <c r="I62" i="25"/>
  <c r="H62" i="25"/>
  <c r="G62" i="25"/>
  <c r="F62" i="25"/>
  <c r="E62" i="25"/>
  <c r="P55" i="25"/>
  <c r="O55" i="25"/>
  <c r="N55" i="25"/>
  <c r="M55" i="25"/>
  <c r="L55" i="25"/>
  <c r="K55" i="25"/>
  <c r="J55" i="25"/>
  <c r="I55" i="25"/>
  <c r="H55" i="25"/>
  <c r="G55" i="25"/>
  <c r="F55" i="25"/>
  <c r="E55" i="25"/>
  <c r="P48" i="25"/>
  <c r="O48" i="25"/>
  <c r="N48" i="25"/>
  <c r="M48" i="25"/>
  <c r="L48" i="25"/>
  <c r="K48" i="25"/>
  <c r="J48" i="25"/>
  <c r="I48" i="25"/>
  <c r="H48" i="25"/>
  <c r="G48" i="25"/>
  <c r="F48" i="25"/>
  <c r="E48" i="25"/>
  <c r="P38" i="25"/>
  <c r="O38" i="25"/>
  <c r="N38" i="25"/>
  <c r="M38" i="25"/>
  <c r="L38" i="25"/>
  <c r="K38" i="25"/>
  <c r="J38" i="25"/>
  <c r="I38" i="25"/>
  <c r="H38" i="25"/>
  <c r="G38" i="25"/>
  <c r="F38" i="25"/>
  <c r="E38" i="25"/>
  <c r="P31" i="25"/>
  <c r="O31" i="25"/>
  <c r="N31" i="25"/>
  <c r="M31" i="25"/>
  <c r="L31" i="25"/>
  <c r="K31" i="25"/>
  <c r="J31" i="25"/>
  <c r="I31" i="25"/>
  <c r="H31" i="25"/>
  <c r="G31" i="25"/>
  <c r="F31" i="25"/>
  <c r="E31" i="25"/>
  <c r="P24" i="25"/>
  <c r="O24" i="25"/>
  <c r="N24" i="25"/>
  <c r="M24" i="25"/>
  <c r="L24" i="25"/>
  <c r="K24" i="25"/>
  <c r="J24" i="25"/>
  <c r="I24" i="25"/>
  <c r="H24" i="25"/>
  <c r="G24" i="25"/>
  <c r="F24" i="25"/>
  <c r="E24" i="25"/>
  <c r="P13" i="25"/>
  <c r="O13" i="25"/>
  <c r="N13" i="25"/>
  <c r="M13" i="25"/>
  <c r="L13" i="25"/>
  <c r="K13" i="25"/>
  <c r="J13" i="25"/>
  <c r="I13" i="25"/>
  <c r="H13" i="25"/>
  <c r="G13" i="25"/>
  <c r="F13" i="25"/>
  <c r="E13" i="25"/>
  <c r="P5" i="25"/>
  <c r="O5" i="25"/>
  <c r="N5" i="25"/>
  <c r="M5" i="25"/>
  <c r="L5" i="25"/>
  <c r="K5" i="25"/>
  <c r="J5" i="25"/>
  <c r="I5" i="25"/>
  <c r="H5" i="25"/>
  <c r="G5" i="25"/>
  <c r="F5" i="25"/>
  <c r="E5" i="25"/>
  <c r="D45" i="18"/>
  <c r="G24" i="18"/>
  <c r="D24" i="18"/>
  <c r="D22" i="18"/>
  <c r="F38" i="18"/>
  <c r="F37" i="18"/>
  <c r="F36" i="18"/>
  <c r="F34" i="18"/>
  <c r="C1" i="15"/>
  <c r="C6" i="25"/>
  <c r="K6" i="25" s="1"/>
  <c r="C16" i="26"/>
  <c r="J16" i="26" s="1"/>
  <c r="C22" i="26"/>
  <c r="N22" i="26" s="1"/>
  <c r="C34" i="26"/>
  <c r="I34" i="26" s="1"/>
  <c r="C33" i="26"/>
  <c r="F33" i="26" s="1"/>
  <c r="N33" i="26"/>
  <c r="C45" i="26"/>
  <c r="O45" i="26" s="1"/>
  <c r="C44" i="26"/>
  <c r="H44" i="26" s="1"/>
  <c r="C52" i="26"/>
  <c r="P52" i="26" s="1"/>
  <c r="C51" i="26"/>
  <c r="L51" i="26" s="1"/>
  <c r="C57" i="26"/>
  <c r="E57" i="26" s="1"/>
  <c r="P57" i="26"/>
  <c r="C55" i="26"/>
  <c r="M55" i="26" s="1"/>
  <c r="C75" i="26"/>
  <c r="M75" i="26"/>
  <c r="C83" i="26"/>
  <c r="G83" i="26" s="1"/>
  <c r="C89" i="26"/>
  <c r="F89" i="26" s="1"/>
  <c r="C100" i="26"/>
  <c r="I100" i="26" s="1"/>
  <c r="C104" i="26"/>
  <c r="P104" i="26" s="1"/>
  <c r="C103" i="26"/>
  <c r="C99" i="26"/>
  <c r="K99" i="26" s="1"/>
  <c r="H99" i="26"/>
  <c r="C98" i="26"/>
  <c r="H98" i="26"/>
  <c r="C95" i="26"/>
  <c r="F95" i="26" s="1"/>
  <c r="P95" i="26"/>
  <c r="C88" i="26"/>
  <c r="C87" i="26"/>
  <c r="C86" i="26"/>
  <c r="C82" i="26"/>
  <c r="K82" i="26" s="1"/>
  <c r="C81" i="26"/>
  <c r="O81" i="26" s="1"/>
  <c r="C78" i="26"/>
  <c r="F78" i="26" s="1"/>
  <c r="C74" i="26"/>
  <c r="J74" i="26" s="1"/>
  <c r="C73" i="26"/>
  <c r="C70" i="26"/>
  <c r="H70" i="26" s="1"/>
  <c r="C67" i="26"/>
  <c r="C66" i="26"/>
  <c r="M66" i="26"/>
  <c r="C65" i="26"/>
  <c r="C62" i="26"/>
  <c r="H62" i="26" s="1"/>
  <c r="C61" i="26"/>
  <c r="N61" i="26" s="1"/>
  <c r="C60" i="26"/>
  <c r="M60" i="26" s="1"/>
  <c r="C50" i="26"/>
  <c r="C49" i="26"/>
  <c r="N49" i="26" s="1"/>
  <c r="C48" i="26"/>
  <c r="C39" i="26"/>
  <c r="K39" i="26" s="1"/>
  <c r="C38" i="26"/>
  <c r="N38" i="26" s="1"/>
  <c r="C37" i="26"/>
  <c r="H37" i="26" s="1"/>
  <c r="C32" i="26"/>
  <c r="C31" i="26"/>
  <c r="I31" i="26" s="1"/>
  <c r="C30" i="26"/>
  <c r="H30" i="26" s="1"/>
  <c r="C27" i="26"/>
  <c r="N27" i="26" s="1"/>
  <c r="C26" i="26"/>
  <c r="I26" i="26" s="1"/>
  <c r="C25" i="26"/>
  <c r="J25" i="26" s="1"/>
  <c r="C21" i="26"/>
  <c r="N21" i="26" s="1"/>
  <c r="C20" i="26"/>
  <c r="H20" i="26" s="1"/>
  <c r="I20" i="26"/>
  <c r="C19" i="26"/>
  <c r="E19" i="26" s="1"/>
  <c r="C15" i="26"/>
  <c r="I15" i="26" s="1"/>
  <c r="C14" i="26"/>
  <c r="H14" i="26" s="1"/>
  <c r="C13" i="26"/>
  <c r="N13" i="26" s="1"/>
  <c r="C10" i="26"/>
  <c r="C9" i="26"/>
  <c r="L9" i="26" s="1"/>
  <c r="C6" i="26"/>
  <c r="C113" i="25"/>
  <c r="C110" i="25"/>
  <c r="G110" i="25"/>
  <c r="C114" i="25"/>
  <c r="K114" i="25" s="1"/>
  <c r="C128" i="25"/>
  <c r="G128" i="25"/>
  <c r="C130" i="25"/>
  <c r="M130" i="25" s="1"/>
  <c r="C129" i="25"/>
  <c r="N129" i="25"/>
  <c r="C123" i="25"/>
  <c r="C120" i="25"/>
  <c r="I120" i="25" s="1"/>
  <c r="C119" i="25"/>
  <c r="G119" i="25" s="1"/>
  <c r="H119" i="25"/>
  <c r="C104" i="25"/>
  <c r="K104" i="25" s="1"/>
  <c r="C103" i="25"/>
  <c r="O103" i="25" s="1"/>
  <c r="C97" i="25"/>
  <c r="I97" i="25" s="1"/>
  <c r="C94" i="25"/>
  <c r="C91" i="25"/>
  <c r="N91" i="25" s="1"/>
  <c r="C90" i="25"/>
  <c r="C87" i="25"/>
  <c r="C85" i="25"/>
  <c r="C83" i="25"/>
  <c r="C80" i="25"/>
  <c r="F80" i="25" s="1"/>
  <c r="C79" i="25"/>
  <c r="C78" i="25"/>
  <c r="C77" i="25"/>
  <c r="C76" i="25"/>
  <c r="F76" i="25" s="1"/>
  <c r="C75" i="25"/>
  <c r="C74" i="25"/>
  <c r="C73" i="25"/>
  <c r="F73" i="25" s="1"/>
  <c r="C72" i="25"/>
  <c r="O72" i="25" s="1"/>
  <c r="C69" i="25"/>
  <c r="O69" i="25" s="1"/>
  <c r="M69" i="25"/>
  <c r="C68" i="25"/>
  <c r="C64" i="25"/>
  <c r="I64" i="25" s="1"/>
  <c r="C63" i="25"/>
  <c r="J63" i="25" s="1"/>
  <c r="C60" i="25"/>
  <c r="C56" i="25"/>
  <c r="M56" i="25"/>
  <c r="C53" i="25"/>
  <c r="C49" i="25"/>
  <c r="I49" i="25" s="1"/>
  <c r="C46" i="25"/>
  <c r="M46" i="25" s="1"/>
  <c r="C40" i="25"/>
  <c r="E40" i="25" s="1"/>
  <c r="C39" i="25"/>
  <c r="I39" i="25"/>
  <c r="C36" i="25"/>
  <c r="N36" i="25"/>
  <c r="C33" i="25"/>
  <c r="F33" i="25"/>
  <c r="C32" i="25"/>
  <c r="I32" i="25" s="1"/>
  <c r="C29" i="25"/>
  <c r="N29" i="25" s="1"/>
  <c r="C28" i="25"/>
  <c r="E28" i="25"/>
  <c r="C27" i="25"/>
  <c r="N27" i="25"/>
  <c r="C25" i="25"/>
  <c r="C22" i="25"/>
  <c r="J22" i="25"/>
  <c r="C21" i="25"/>
  <c r="H21" i="25" s="1"/>
  <c r="C20" i="25"/>
  <c r="F20" i="25" s="1"/>
  <c r="C14" i="25"/>
  <c r="P14" i="25" s="1"/>
  <c r="C11" i="25"/>
  <c r="K11" i="25"/>
  <c r="C10" i="25"/>
  <c r="N10" i="25" s="1"/>
  <c r="Q1" i="25"/>
  <c r="Q1" i="26"/>
  <c r="G26" i="18"/>
  <c r="E49" i="18"/>
  <c r="P1" i="27"/>
  <c r="D2" i="19"/>
  <c r="A1" i="27"/>
  <c r="B1" i="26"/>
  <c r="B1" i="25"/>
  <c r="E33" i="13"/>
  <c r="E34" i="13"/>
  <c r="E35" i="13"/>
  <c r="E36" i="13"/>
  <c r="E37" i="13"/>
  <c r="E32" i="13"/>
  <c r="E29" i="13"/>
  <c r="E28" i="13"/>
  <c r="E27" i="13"/>
  <c r="E26" i="13"/>
  <c r="E25" i="13"/>
  <c r="F14" i="13"/>
  <c r="E14" i="13" s="1"/>
  <c r="D30" i="18"/>
  <c r="G29" i="18"/>
  <c r="D29" i="18"/>
  <c r="D27" i="18"/>
  <c r="D26" i="18"/>
  <c r="F35" i="18"/>
  <c r="F12" i="15"/>
  <c r="B12" i="15" s="1"/>
  <c r="F10" i="15"/>
  <c r="B10" i="15" s="1"/>
  <c r="H19" i="15"/>
  <c r="F19" i="15"/>
  <c r="B24" i="15" s="1"/>
  <c r="C22" i="13"/>
  <c r="C17" i="13"/>
  <c r="C1" i="14"/>
  <c r="D20" i="18"/>
  <c r="D2" i="21"/>
  <c r="D2" i="1"/>
  <c r="E1" i="1"/>
  <c r="E1" i="21"/>
  <c r="B27" i="15"/>
  <c r="B17" i="14"/>
  <c r="I86" i="26"/>
  <c r="H86" i="26"/>
  <c r="G98" i="26"/>
  <c r="E97" i="26"/>
  <c r="I96" i="26"/>
  <c r="L97" i="26"/>
  <c r="H80" i="26"/>
  <c r="L80" i="26"/>
  <c r="P80" i="26"/>
  <c r="G80" i="26"/>
  <c r="O80" i="26"/>
  <c r="K79" i="26"/>
  <c r="E80" i="26"/>
  <c r="I80" i="26"/>
  <c r="M80" i="26"/>
  <c r="K80" i="26"/>
  <c r="F80" i="26"/>
  <c r="J80" i="26"/>
  <c r="H71" i="26"/>
  <c r="P71" i="26"/>
  <c r="K71" i="26"/>
  <c r="F71" i="26"/>
  <c r="N71" i="26"/>
  <c r="I71" i="26"/>
  <c r="H56" i="26"/>
  <c r="P56" i="26"/>
  <c r="G56" i="26"/>
  <c r="K56" i="26"/>
  <c r="O56" i="26"/>
  <c r="F56" i="26"/>
  <c r="J56" i="26"/>
  <c r="H43" i="26"/>
  <c r="P43" i="26"/>
  <c r="G43" i="26"/>
  <c r="K43" i="26"/>
  <c r="O43" i="26"/>
  <c r="F43" i="26"/>
  <c r="J43" i="26"/>
  <c r="H42" i="26"/>
  <c r="P42" i="26"/>
  <c r="G42" i="26"/>
  <c r="O42" i="26"/>
  <c r="E42" i="26"/>
  <c r="I42" i="26"/>
  <c r="M42" i="26"/>
  <c r="K42" i="26"/>
  <c r="F42" i="26"/>
  <c r="J42" i="26"/>
  <c r="E8" i="26"/>
  <c r="K61" i="26"/>
  <c r="L87" i="26"/>
  <c r="N37" i="26"/>
  <c r="I37" i="26"/>
  <c r="I49" i="26"/>
  <c r="F49" i="26"/>
  <c r="P49" i="26"/>
  <c r="H49" i="26"/>
  <c r="M62" i="26"/>
  <c r="N88" i="26"/>
  <c r="J88" i="26"/>
  <c r="F88" i="26"/>
  <c r="M88" i="26"/>
  <c r="E88" i="26"/>
  <c r="O88" i="26"/>
  <c r="G88" i="26"/>
  <c r="N103" i="26"/>
  <c r="G103" i="26"/>
  <c r="M51" i="26"/>
  <c r="I51" i="26"/>
  <c r="E51" i="26"/>
  <c r="P51" i="26"/>
  <c r="H51" i="26"/>
  <c r="N51" i="26"/>
  <c r="J51" i="26"/>
  <c r="F51" i="26"/>
  <c r="J33" i="26"/>
  <c r="O33" i="26"/>
  <c r="K33" i="26"/>
  <c r="G33" i="26"/>
  <c r="M33" i="26"/>
  <c r="I33" i="26"/>
  <c r="G78" i="26"/>
  <c r="P33" i="26"/>
  <c r="K49" i="26"/>
  <c r="G51" i="26"/>
  <c r="O83" i="26"/>
  <c r="P103" i="26"/>
  <c r="M26" i="26"/>
  <c r="F32" i="26"/>
  <c r="O32" i="26"/>
  <c r="M32" i="26"/>
  <c r="I67" i="26"/>
  <c r="I78" i="26"/>
  <c r="L78" i="26"/>
  <c r="N87" i="26"/>
  <c r="I87" i="26"/>
  <c r="O87" i="26"/>
  <c r="K87" i="26"/>
  <c r="N99" i="26"/>
  <c r="J99" i="26"/>
  <c r="G99" i="26"/>
  <c r="E99" i="26"/>
  <c r="J89" i="26"/>
  <c r="I89" i="26"/>
  <c r="G89" i="26"/>
  <c r="I45" i="26"/>
  <c r="K16" i="26"/>
  <c r="H32" i="26"/>
  <c r="H88" i="26"/>
  <c r="P99" i="26"/>
  <c r="L103" i="26"/>
  <c r="I6" i="26"/>
  <c r="E22" i="26"/>
  <c r="I22" i="26"/>
  <c r="M22" i="26"/>
  <c r="I38" i="26"/>
  <c r="M38" i="26"/>
  <c r="I44" i="26"/>
  <c r="H55" i="26"/>
  <c r="L55" i="26"/>
  <c r="H65" i="26"/>
  <c r="L65" i="26"/>
  <c r="P65" i="26"/>
  <c r="P66" i="26"/>
  <c r="H75" i="26"/>
  <c r="L75" i="26"/>
  <c r="P75" i="26"/>
  <c r="P82" i="26"/>
  <c r="M86" i="26"/>
  <c r="M95" i="26"/>
  <c r="I98" i="26"/>
  <c r="I104" i="26"/>
  <c r="F22" i="26"/>
  <c r="J22" i="26"/>
  <c r="J30" i="26"/>
  <c r="F38" i="26"/>
  <c r="J38" i="26"/>
  <c r="F44" i="26"/>
  <c r="J44" i="26"/>
  <c r="I55" i="26"/>
  <c r="E65" i="26"/>
  <c r="I65" i="26"/>
  <c r="E66" i="26"/>
  <c r="I66" i="26"/>
  <c r="I74" i="26"/>
  <c r="E75" i="26"/>
  <c r="I75" i="26"/>
  <c r="G86" i="26"/>
  <c r="J86" i="26"/>
  <c r="J95" i="26"/>
  <c r="F98" i="26"/>
  <c r="F104" i="26"/>
  <c r="J104" i="26"/>
  <c r="J9" i="26"/>
  <c r="N7" i="26"/>
  <c r="O7" i="26"/>
  <c r="G9" i="26"/>
  <c r="N9" i="26"/>
  <c r="H9" i="26"/>
  <c r="M9" i="26"/>
  <c r="O9" i="26"/>
  <c r="I7" i="26"/>
  <c r="G7" i="26"/>
  <c r="M7" i="26"/>
  <c r="F7" i="26"/>
  <c r="K7" i="26"/>
  <c r="L8" i="26"/>
  <c r="O8" i="26"/>
  <c r="H7" i="26"/>
  <c r="L7" i="26"/>
  <c r="J8" i="26"/>
  <c r="N115" i="25"/>
  <c r="G114" i="25"/>
  <c r="P129" i="25"/>
  <c r="O117" i="25"/>
  <c r="I127" i="25"/>
  <c r="J113" i="25"/>
  <c r="K129" i="25"/>
  <c r="F124" i="25"/>
  <c r="O128" i="25"/>
  <c r="M125" i="25"/>
  <c r="G126" i="25"/>
  <c r="M128" i="25"/>
  <c r="I129" i="25"/>
  <c r="E125" i="25"/>
  <c r="J126" i="25"/>
  <c r="O126" i="25"/>
  <c r="M127" i="25"/>
  <c r="H128" i="25"/>
  <c r="I126" i="25"/>
  <c r="M126" i="25"/>
  <c r="J129" i="25"/>
  <c r="I125" i="25"/>
  <c r="F126" i="25"/>
  <c r="G123" i="25"/>
  <c r="O123" i="25"/>
  <c r="J123" i="25"/>
  <c r="L113" i="25"/>
  <c r="G113" i="25"/>
  <c r="E119" i="25"/>
  <c r="I119" i="25"/>
  <c r="L119" i="25"/>
  <c r="P119" i="25"/>
  <c r="O119" i="25"/>
  <c r="M119" i="25"/>
  <c r="F119" i="25"/>
  <c r="M118" i="25"/>
  <c r="I118" i="25"/>
  <c r="E118" i="25"/>
  <c r="K117" i="25"/>
  <c r="E116" i="25"/>
  <c r="H114" i="25"/>
  <c r="J114" i="25"/>
  <c r="E114" i="25"/>
  <c r="K124" i="25"/>
  <c r="G124" i="25"/>
  <c r="N124" i="25"/>
  <c r="H125" i="25"/>
  <c r="L125" i="25"/>
  <c r="P125" i="25"/>
  <c r="H127" i="25"/>
  <c r="L127" i="25"/>
  <c r="P127" i="25"/>
  <c r="G125" i="25"/>
  <c r="K125" i="25"/>
  <c r="O125" i="25"/>
  <c r="G127" i="25"/>
  <c r="K127" i="25"/>
  <c r="O127" i="25"/>
  <c r="H124" i="25"/>
  <c r="F125" i="25"/>
  <c r="J125" i="25"/>
  <c r="L126" i="25"/>
  <c r="F127" i="25"/>
  <c r="J127" i="25"/>
  <c r="H116" i="25"/>
  <c r="L116" i="25"/>
  <c r="P116" i="25"/>
  <c r="H118" i="25"/>
  <c r="P118" i="25"/>
  <c r="I115" i="25"/>
  <c r="M115" i="25"/>
  <c r="G116" i="25"/>
  <c r="K116" i="25"/>
  <c r="O116" i="25"/>
  <c r="M117" i="25"/>
  <c r="G118" i="25"/>
  <c r="K118" i="25"/>
  <c r="O118" i="25"/>
  <c r="L118" i="25"/>
  <c r="H115" i="25"/>
  <c r="L115" i="25"/>
  <c r="F116" i="25"/>
  <c r="J116" i="25"/>
  <c r="H117" i="25"/>
  <c r="F118" i="25"/>
  <c r="J118" i="25"/>
  <c r="L107" i="25"/>
  <c r="H107" i="25"/>
  <c r="P107" i="25"/>
  <c r="G107" i="25"/>
  <c r="O107" i="25"/>
  <c r="E107" i="25"/>
  <c r="I107" i="25"/>
  <c r="M107" i="25"/>
  <c r="K107" i="25"/>
  <c r="F107" i="25"/>
  <c r="J107" i="25"/>
  <c r="H109" i="25"/>
  <c r="P109" i="25"/>
  <c r="G109" i="25"/>
  <c r="K109" i="25"/>
  <c r="O109" i="25"/>
  <c r="F109" i="25"/>
  <c r="J109" i="25"/>
  <c r="K98" i="25"/>
  <c r="P98" i="25"/>
  <c r="G48" i="26"/>
  <c r="E48" i="26"/>
  <c r="K48" i="26"/>
  <c r="N48" i="26"/>
  <c r="I48" i="26"/>
  <c r="M48" i="26"/>
  <c r="P48" i="26"/>
  <c r="H48" i="26"/>
  <c r="O57" i="25"/>
  <c r="K57" i="25"/>
  <c r="P50" i="25"/>
  <c r="G50" i="25"/>
  <c r="I50" i="25"/>
  <c r="M50" i="25"/>
  <c r="J50" i="25"/>
  <c r="H26" i="25"/>
  <c r="O26" i="25"/>
  <c r="E26" i="25"/>
  <c r="K26" i="25"/>
  <c r="F26" i="25"/>
  <c r="N98" i="25"/>
  <c r="H14" i="25"/>
  <c r="O14" i="25"/>
  <c r="E32" i="25"/>
  <c r="P32" i="25"/>
  <c r="O32" i="25"/>
  <c r="K32" i="25"/>
  <c r="K49" i="25"/>
  <c r="I60" i="25"/>
  <c r="E60" i="25"/>
  <c r="P60" i="25"/>
  <c r="L60" i="25"/>
  <c r="H60" i="25"/>
  <c r="K60" i="25"/>
  <c r="G60" i="25"/>
  <c r="N60" i="25"/>
  <c r="J60" i="25"/>
  <c r="F60" i="25"/>
  <c r="I68" i="25"/>
  <c r="E68" i="25"/>
  <c r="L68" i="25"/>
  <c r="G68" i="25"/>
  <c r="P68" i="25"/>
  <c r="F68" i="25"/>
  <c r="O68" i="25"/>
  <c r="J68" i="25"/>
  <c r="N68" i="25"/>
  <c r="H68" i="25"/>
  <c r="J74" i="25"/>
  <c r="F74" i="25"/>
  <c r="P74" i="25"/>
  <c r="L74" i="25"/>
  <c r="H74" i="25"/>
  <c r="K74" i="25"/>
  <c r="G74" i="25"/>
  <c r="M74" i="25"/>
  <c r="I74" i="25"/>
  <c r="E74" i="25"/>
  <c r="P85" i="25"/>
  <c r="L85" i="25"/>
  <c r="O85" i="25"/>
  <c r="K85" i="25"/>
  <c r="G85" i="25"/>
  <c r="F85" i="25"/>
  <c r="M85" i="25"/>
  <c r="E85" i="25"/>
  <c r="O94" i="25"/>
  <c r="N94" i="25"/>
  <c r="I94" i="25"/>
  <c r="E94" i="25"/>
  <c r="H94" i="25"/>
  <c r="M113" i="25"/>
  <c r="F113" i="25"/>
  <c r="N113" i="25"/>
  <c r="O15" i="26"/>
  <c r="H15" i="26"/>
  <c r="L20" i="26"/>
  <c r="P20" i="26"/>
  <c r="G25" i="26"/>
  <c r="K25" i="26"/>
  <c r="G31" i="26"/>
  <c r="L31" i="26"/>
  <c r="P37" i="26"/>
  <c r="G50" i="26"/>
  <c r="K65" i="26"/>
  <c r="F65" i="26"/>
  <c r="J65" i="26"/>
  <c r="O65" i="26"/>
  <c r="N65" i="26"/>
  <c r="G65" i="26"/>
  <c r="O73" i="26"/>
  <c r="N73" i="26"/>
  <c r="K73" i="26"/>
  <c r="L104" i="26"/>
  <c r="K104" i="26"/>
  <c r="O104" i="26"/>
  <c r="H104" i="26"/>
  <c r="G104" i="26"/>
  <c r="O51" i="26"/>
  <c r="K44" i="26"/>
  <c r="P44" i="26"/>
  <c r="O44" i="26"/>
  <c r="G44" i="26"/>
  <c r="F14" i="25"/>
  <c r="J25" i="25"/>
  <c r="F27" i="25"/>
  <c r="J28" i="25"/>
  <c r="L20" i="25"/>
  <c r="H20" i="25"/>
  <c r="G20" i="25"/>
  <c r="P27" i="25"/>
  <c r="L27" i="25"/>
  <c r="K27" i="25"/>
  <c r="G27" i="25"/>
  <c r="I33" i="25"/>
  <c r="E33" i="25"/>
  <c r="P33" i="25"/>
  <c r="L33" i="25"/>
  <c r="H33" i="25"/>
  <c r="K33" i="25"/>
  <c r="G33" i="25"/>
  <c r="F63" i="25"/>
  <c r="E69" i="25"/>
  <c r="P69" i="25"/>
  <c r="J69" i="25"/>
  <c r="L69" i="25"/>
  <c r="G69" i="25"/>
  <c r="N75" i="25"/>
  <c r="J75" i="25"/>
  <c r="H75" i="25"/>
  <c r="G75" i="25"/>
  <c r="F79" i="25"/>
  <c r="P79" i="25"/>
  <c r="O79" i="25"/>
  <c r="I79" i="25"/>
  <c r="E79" i="25"/>
  <c r="P87" i="25"/>
  <c r="L87" i="25"/>
  <c r="K87" i="25"/>
  <c r="F87" i="25"/>
  <c r="M87" i="25"/>
  <c r="N97" i="25"/>
  <c r="K55" i="26"/>
  <c r="J55" i="26"/>
  <c r="M14" i="25"/>
  <c r="I20" i="25"/>
  <c r="I22" i="25"/>
  <c r="E25" i="25"/>
  <c r="I27" i="25"/>
  <c r="O95" i="26"/>
  <c r="K95" i="26"/>
  <c r="P9" i="26"/>
  <c r="P21" i="25"/>
  <c r="L21" i="25"/>
  <c r="K21" i="25"/>
  <c r="G21" i="25"/>
  <c r="P28" i="25"/>
  <c r="P36" i="25"/>
  <c r="K36" i="25"/>
  <c r="I53" i="25"/>
  <c r="E53" i="25"/>
  <c r="P53" i="25"/>
  <c r="H53" i="25"/>
  <c r="O53" i="25"/>
  <c r="K53" i="25"/>
  <c r="G53" i="25"/>
  <c r="N53" i="25"/>
  <c r="J53" i="25"/>
  <c r="F53" i="25"/>
  <c r="M64" i="25"/>
  <c r="O64" i="25"/>
  <c r="J64" i="25"/>
  <c r="L64" i="25"/>
  <c r="G64" i="25"/>
  <c r="F64" i="25"/>
  <c r="L72" i="25"/>
  <c r="G72" i="25"/>
  <c r="F72" i="25"/>
  <c r="N76" i="25"/>
  <c r="P76" i="25"/>
  <c r="L76" i="25"/>
  <c r="K76" i="25"/>
  <c r="G76" i="25"/>
  <c r="I76" i="25"/>
  <c r="N80" i="25"/>
  <c r="P80" i="25"/>
  <c r="L80" i="25"/>
  <c r="K80" i="25"/>
  <c r="G80" i="25"/>
  <c r="I80" i="25"/>
  <c r="O90" i="25"/>
  <c r="K90" i="25"/>
  <c r="G90" i="25"/>
  <c r="N90" i="25"/>
  <c r="J90" i="25"/>
  <c r="F90" i="25"/>
  <c r="M90" i="25"/>
  <c r="I90" i="25"/>
  <c r="E90" i="25"/>
  <c r="P90" i="25"/>
  <c r="L90" i="25"/>
  <c r="H90" i="25"/>
  <c r="I103" i="25"/>
  <c r="H103" i="25"/>
  <c r="O110" i="25"/>
  <c r="N110" i="25"/>
  <c r="J110" i="25"/>
  <c r="I110" i="25"/>
  <c r="E110" i="25"/>
  <c r="H110" i="25"/>
  <c r="L6" i="26"/>
  <c r="H6" i="26"/>
  <c r="P6" i="26"/>
  <c r="K6" i="26"/>
  <c r="G6" i="26"/>
  <c r="O6" i="26"/>
  <c r="J6" i="26"/>
  <c r="F6" i="26"/>
  <c r="N6" i="26"/>
  <c r="P38" i="26"/>
  <c r="H38" i="26"/>
  <c r="O38" i="26"/>
  <c r="G38" i="26"/>
  <c r="K38" i="26"/>
  <c r="L38" i="26"/>
  <c r="O49" i="26"/>
  <c r="G49" i="26"/>
  <c r="G60" i="26"/>
  <c r="J60" i="26"/>
  <c r="G66" i="26"/>
  <c r="N66" i="26"/>
  <c r="J66" i="26"/>
  <c r="O74" i="26"/>
  <c r="K100" i="26"/>
  <c r="M6" i="25"/>
  <c r="E6" i="25"/>
  <c r="N6" i="25"/>
  <c r="I14" i="25"/>
  <c r="N14" i="25"/>
  <c r="J20" i="25"/>
  <c r="F21" i="25"/>
  <c r="F25" i="25"/>
  <c r="N33" i="25"/>
  <c r="E37" i="26"/>
  <c r="K37" i="26"/>
  <c r="N20" i="26"/>
  <c r="M20" i="26"/>
  <c r="G95" i="26"/>
  <c r="K86" i="26"/>
  <c r="B14" i="13"/>
  <c r="P22" i="25"/>
  <c r="H22" i="25"/>
  <c r="O22" i="25"/>
  <c r="K22" i="25"/>
  <c r="P29" i="25"/>
  <c r="L29" i="25"/>
  <c r="H29" i="25"/>
  <c r="O29" i="25"/>
  <c r="K29" i="25"/>
  <c r="G29" i="25"/>
  <c r="N39" i="25"/>
  <c r="K46" i="25"/>
  <c r="E56" i="25"/>
  <c r="P56" i="25"/>
  <c r="O56" i="25"/>
  <c r="K56" i="25"/>
  <c r="J56" i="25"/>
  <c r="F56" i="25"/>
  <c r="P73" i="25"/>
  <c r="K73" i="25"/>
  <c r="M73" i="25"/>
  <c r="N77" i="25"/>
  <c r="J77" i="25"/>
  <c r="F77" i="25"/>
  <c r="P77" i="25"/>
  <c r="L77" i="25"/>
  <c r="H77" i="25"/>
  <c r="O77" i="25"/>
  <c r="K77" i="25"/>
  <c r="G77" i="25"/>
  <c r="I77" i="25"/>
  <c r="E77" i="25"/>
  <c r="M77" i="25"/>
  <c r="P83" i="25"/>
  <c r="L83" i="25"/>
  <c r="H83" i="25"/>
  <c r="O83" i="25"/>
  <c r="K83" i="25"/>
  <c r="G83" i="25"/>
  <c r="N83" i="25"/>
  <c r="J83" i="25"/>
  <c r="F83" i="25"/>
  <c r="M83" i="25"/>
  <c r="I83" i="25"/>
  <c r="E83" i="25"/>
  <c r="K91" i="25"/>
  <c r="F91" i="25"/>
  <c r="P91" i="25"/>
  <c r="N104" i="25"/>
  <c r="I104" i="25"/>
  <c r="H104" i="25"/>
  <c r="G120" i="25"/>
  <c r="H129" i="25"/>
  <c r="O129" i="25"/>
  <c r="L129" i="25"/>
  <c r="O113" i="25"/>
  <c r="H13" i="26"/>
  <c r="P27" i="26"/>
  <c r="N31" i="26"/>
  <c r="N39" i="26"/>
  <c r="M65" i="26"/>
  <c r="M73" i="26"/>
  <c r="N104" i="26"/>
  <c r="J75" i="26"/>
  <c r="O75" i="26"/>
  <c r="G75" i="26"/>
  <c r="N75" i="26"/>
  <c r="F75" i="26"/>
  <c r="K75" i="26"/>
  <c r="N44" i="26"/>
  <c r="L33" i="26"/>
  <c r="H33" i="26"/>
  <c r="K22" i="26"/>
  <c r="P22" i="26"/>
  <c r="O22" i="26"/>
  <c r="G22" i="26"/>
  <c r="L22" i="26"/>
  <c r="H22" i="26"/>
  <c r="J6" i="25"/>
  <c r="E14" i="25"/>
  <c r="J14" i="25"/>
  <c r="E20" i="25"/>
  <c r="M20" i="25"/>
  <c r="I21" i="25"/>
  <c r="E22" i="25"/>
  <c r="I25" i="25"/>
  <c r="E27" i="25"/>
  <c r="I28" i="25"/>
  <c r="E29" i="25"/>
  <c r="M29" i="25"/>
  <c r="N109" i="25"/>
  <c r="N111" i="25" s="1"/>
  <c r="N127" i="25"/>
  <c r="N42" i="26"/>
  <c r="E56" i="26"/>
  <c r="M79" i="26"/>
  <c r="G15" i="25"/>
  <c r="K15" i="25"/>
  <c r="O15" i="25"/>
  <c r="O16" i="25"/>
  <c r="G17" i="25"/>
  <c r="K17" i="25"/>
  <c r="O17" i="25"/>
  <c r="G19" i="25"/>
  <c r="K19" i="25"/>
  <c r="O19" i="25"/>
  <c r="L26" i="25"/>
  <c r="H15" i="25"/>
  <c r="L15" i="25"/>
  <c r="P15" i="25"/>
  <c r="L16" i="25"/>
  <c r="H17" i="25"/>
  <c r="L17" i="25"/>
  <c r="P17" i="25"/>
  <c r="H19" i="25"/>
  <c r="L19" i="25"/>
  <c r="P19" i="25"/>
  <c r="E15" i="25"/>
  <c r="I15" i="25"/>
  <c r="M15" i="25"/>
  <c r="E16" i="25"/>
  <c r="E17" i="25"/>
  <c r="I17" i="25"/>
  <c r="M17" i="25"/>
  <c r="E19" i="25"/>
  <c r="I19" i="25"/>
  <c r="M19" i="25"/>
  <c r="F15" i="25"/>
  <c r="J15" i="25"/>
  <c r="J16" i="25"/>
  <c r="F17" i="25"/>
  <c r="J17" i="25"/>
  <c r="F19" i="25"/>
  <c r="J19" i="25"/>
  <c r="N22" i="25"/>
  <c r="H11" i="25"/>
  <c r="E10" i="25"/>
  <c r="M116" i="25"/>
  <c r="J11" i="25"/>
  <c r="M11" i="25"/>
  <c r="E109" i="25"/>
  <c r="L18" i="25"/>
  <c r="F123" i="25"/>
  <c r="I130" i="25"/>
  <c r="E129" i="25"/>
  <c r="I123" i="25"/>
  <c r="E123" i="25"/>
  <c r="N11" i="25"/>
  <c r="L11" i="25"/>
  <c r="J29" i="25"/>
  <c r="N119" i="25"/>
  <c r="N123" i="25"/>
  <c r="N130" i="25"/>
  <c r="O11" i="25"/>
  <c r="F29" i="25"/>
  <c r="I109" i="25"/>
  <c r="F6" i="25"/>
  <c r="N114" i="25"/>
  <c r="J119" i="25"/>
  <c r="K119" i="25"/>
  <c r="F120" i="25"/>
  <c r="K113" i="25"/>
  <c r="H113" i="25"/>
  <c r="K123" i="25"/>
  <c r="F129" i="25"/>
  <c r="M129" i="25"/>
  <c r="L123" i="25"/>
  <c r="G129" i="25"/>
  <c r="L120" i="25"/>
  <c r="I11" i="25"/>
  <c r="F11" i="25"/>
  <c r="G11" i="25"/>
  <c r="E104" i="26"/>
  <c r="E98" i="26"/>
  <c r="P98" i="26"/>
  <c r="K98" i="26"/>
  <c r="N98" i="26"/>
  <c r="J98" i="26"/>
  <c r="M98" i="26"/>
  <c r="O98" i="26"/>
  <c r="L98" i="26"/>
  <c r="L96" i="26"/>
  <c r="E96" i="26"/>
  <c r="G96" i="26"/>
  <c r="H96" i="26"/>
  <c r="K96" i="26"/>
  <c r="N96" i="26"/>
  <c r="F96" i="26"/>
  <c r="M96" i="26"/>
  <c r="J96" i="26"/>
  <c r="O96" i="26"/>
  <c r="E83" i="26"/>
  <c r="K83" i="26"/>
  <c r="F83" i="26"/>
  <c r="I83" i="26"/>
  <c r="P83" i="26"/>
  <c r="H83" i="26"/>
  <c r="J83" i="26"/>
  <c r="M83" i="26"/>
  <c r="L83" i="26"/>
  <c r="N83" i="26"/>
  <c r="H81" i="26"/>
  <c r="L81" i="26"/>
  <c r="E81" i="26"/>
  <c r="E74" i="26"/>
  <c r="K74" i="26"/>
  <c r="G74" i="26"/>
  <c r="H74" i="26"/>
  <c r="P72" i="26"/>
  <c r="E72" i="26"/>
  <c r="L72" i="26"/>
  <c r="I72" i="26"/>
  <c r="J72" i="26"/>
  <c r="G70" i="26"/>
  <c r="K62" i="26"/>
  <c r="L62" i="26"/>
  <c r="N62" i="26"/>
  <c r="P62" i="26"/>
  <c r="E62" i="26"/>
  <c r="F62" i="26"/>
  <c r="I62" i="26"/>
  <c r="K60" i="26"/>
  <c r="O60" i="26"/>
  <c r="I60" i="26"/>
  <c r="L60" i="26"/>
  <c r="F60" i="26"/>
  <c r="E60" i="26"/>
  <c r="H60" i="26"/>
  <c r="N60" i="26"/>
  <c r="N63" i="26" s="1"/>
  <c r="G57" i="26"/>
  <c r="F57" i="26"/>
  <c r="I57" i="26"/>
  <c r="H57" i="26"/>
  <c r="J57" i="26"/>
  <c r="M57" i="26"/>
  <c r="M58" i="26" s="1"/>
  <c r="O57" i="26"/>
  <c r="L57" i="26"/>
  <c r="N57" i="26"/>
  <c r="I56" i="26"/>
  <c r="N56" i="26"/>
  <c r="K31" i="26"/>
  <c r="O31" i="26"/>
  <c r="E31" i="26"/>
  <c r="H31" i="26"/>
  <c r="P31" i="26"/>
  <c r="J31" i="26"/>
  <c r="P32" i="26"/>
  <c r="E27" i="26"/>
  <c r="K27" i="26"/>
  <c r="H27" i="26"/>
  <c r="F27" i="26"/>
  <c r="I27" i="26"/>
  <c r="O27" i="26"/>
  <c r="L27" i="26"/>
  <c r="J27" i="26"/>
  <c r="H26" i="26"/>
  <c r="L25" i="26"/>
  <c r="O25" i="26"/>
  <c r="E25" i="26"/>
  <c r="F25" i="26"/>
  <c r="M25" i="26"/>
  <c r="H25" i="26"/>
  <c r="H28" i="26" s="1"/>
  <c r="N25" i="26"/>
  <c r="P25" i="26"/>
  <c r="F20" i="26"/>
  <c r="G20" i="26"/>
  <c r="J20" i="26"/>
  <c r="K20" i="26"/>
  <c r="E20" i="26"/>
  <c r="O19" i="26"/>
  <c r="E13" i="26"/>
  <c r="O13" i="26"/>
  <c r="F13" i="26"/>
  <c r="I13" i="26"/>
  <c r="L13" i="26"/>
  <c r="J13" i="26"/>
  <c r="M13" i="26"/>
  <c r="P13" i="26"/>
  <c r="G13" i="26"/>
  <c r="K13" i="26"/>
  <c r="G143" i="25"/>
  <c r="P143" i="25"/>
  <c r="J143" i="25"/>
  <c r="M143" i="25"/>
  <c r="L143" i="25"/>
  <c r="F143" i="25"/>
  <c r="J141" i="25"/>
  <c r="H141" i="25"/>
  <c r="I141" i="25"/>
  <c r="F141" i="25"/>
  <c r="O141" i="25"/>
  <c r="O144" i="25" s="1"/>
  <c r="P141" i="25"/>
  <c r="E141" i="25"/>
  <c r="K141" i="25"/>
  <c r="H40" i="25"/>
  <c r="L103" i="25"/>
  <c r="M103" i="25"/>
  <c r="L98" i="25"/>
  <c r="G98" i="25"/>
  <c r="P103" i="25"/>
  <c r="E98" i="25"/>
  <c r="J98" i="25"/>
  <c r="H98" i="25"/>
  <c r="J103" i="25"/>
  <c r="M98" i="25"/>
  <c r="F98" i="25"/>
  <c r="O98" i="25"/>
  <c r="I40" i="25"/>
  <c r="N40" i="25"/>
  <c r="M39" i="25"/>
  <c r="J39" i="25"/>
  <c r="O46" i="25"/>
  <c r="F46" i="25"/>
  <c r="P46" i="25"/>
  <c r="J46" i="25"/>
  <c r="E46" i="25"/>
  <c r="N46" i="25"/>
  <c r="H46" i="25"/>
  <c r="I46" i="25"/>
  <c r="G46" i="25"/>
  <c r="L46" i="25"/>
  <c r="G40" i="25"/>
  <c r="L40" i="25"/>
  <c r="M40" i="25"/>
  <c r="F40" i="25"/>
  <c r="K40" i="25"/>
  <c r="P40" i="25"/>
  <c r="J40" i="25"/>
  <c r="O40" i="25"/>
  <c r="F36" i="25"/>
  <c r="O36" i="25"/>
  <c r="E36" i="25"/>
  <c r="H36" i="25"/>
  <c r="I36" i="25"/>
  <c r="J36" i="25"/>
  <c r="G36" i="25"/>
  <c r="L36" i="25"/>
  <c r="M36" i="25"/>
  <c r="F22" i="25"/>
  <c r="I116" i="25"/>
  <c r="E11" i="25"/>
  <c r="P11" i="25"/>
  <c r="F139" i="25"/>
  <c r="M139" i="25"/>
  <c r="P130" i="25"/>
  <c r="F130" i="25"/>
  <c r="K130" i="25"/>
  <c r="E130" i="25"/>
  <c r="L130" i="25"/>
  <c r="O130" i="25"/>
  <c r="H130" i="25"/>
  <c r="G130" i="25"/>
  <c r="J128" i="25"/>
  <c r="N128" i="25"/>
  <c r="F128" i="25"/>
  <c r="P128" i="25"/>
  <c r="I128" i="25"/>
  <c r="K128" i="25"/>
  <c r="L128" i="25"/>
  <c r="E128" i="25"/>
  <c r="K126" i="25"/>
  <c r="N126" i="25"/>
  <c r="P126" i="25"/>
  <c r="H126" i="25"/>
  <c r="L124" i="25"/>
  <c r="M124" i="25"/>
  <c r="E124" i="25"/>
  <c r="J124" i="25"/>
  <c r="P124" i="25"/>
  <c r="I124" i="25"/>
  <c r="F117" i="25"/>
  <c r="G117" i="25"/>
  <c r="L117" i="25"/>
  <c r="E117" i="25"/>
  <c r="P117" i="25"/>
  <c r="N117" i="25"/>
  <c r="I117" i="25"/>
  <c r="P115" i="25"/>
  <c r="E115" i="25"/>
  <c r="K115" i="25"/>
  <c r="J115" i="25"/>
  <c r="F115" i="25"/>
  <c r="F114" i="25"/>
  <c r="P114" i="25"/>
  <c r="M114" i="25"/>
  <c r="I114" i="25"/>
  <c r="L114" i="25"/>
  <c r="O114" i="25"/>
  <c r="P110" i="25"/>
  <c r="F110" i="25"/>
  <c r="K110" i="25"/>
  <c r="L110" i="25"/>
  <c r="M110" i="25"/>
  <c r="F108" i="25"/>
  <c r="M108" i="25"/>
  <c r="N108" i="25"/>
  <c r="G108" i="25"/>
  <c r="K108" i="25"/>
  <c r="E108" i="25"/>
  <c r="J108" i="25"/>
  <c r="O108" i="25"/>
  <c r="H108" i="25"/>
  <c r="P108" i="25"/>
  <c r="L104" i="25"/>
  <c r="M104" i="25"/>
  <c r="G104" i="25"/>
  <c r="E104" i="25"/>
  <c r="J104" i="25"/>
  <c r="O104" i="25"/>
  <c r="P104" i="25"/>
  <c r="F104" i="25"/>
  <c r="E103" i="25"/>
  <c r="K103" i="25"/>
  <c r="N103" i="25"/>
  <c r="F103" i="25"/>
  <c r="G103" i="25"/>
  <c r="P101" i="25"/>
  <c r="I101" i="25"/>
  <c r="F101" i="25"/>
  <c r="M100" i="25"/>
  <c r="N100" i="25"/>
  <c r="G100" i="25"/>
  <c r="I100" i="25"/>
  <c r="P99" i="25"/>
  <c r="I99" i="25"/>
  <c r="K99" i="25"/>
  <c r="J99" i="25"/>
  <c r="L99" i="25"/>
  <c r="G99" i="25"/>
  <c r="E99" i="25"/>
  <c r="M99" i="25"/>
  <c r="F99" i="25"/>
  <c r="O99" i="25"/>
  <c r="N99" i="25"/>
  <c r="P97" i="25"/>
  <c r="F97" i="25"/>
  <c r="L97" i="25"/>
  <c r="L94" i="25"/>
  <c r="M94" i="25"/>
  <c r="G94" i="25"/>
  <c r="P94" i="25"/>
  <c r="F94" i="25"/>
  <c r="P93" i="25"/>
  <c r="L92" i="25"/>
  <c r="O92" i="25"/>
  <c r="J92" i="25"/>
  <c r="N92" i="25"/>
  <c r="G92" i="25"/>
  <c r="K92" i="25"/>
  <c r="E92" i="25"/>
  <c r="L91" i="25"/>
  <c r="M91" i="25"/>
  <c r="G91" i="25"/>
  <c r="E91" i="25"/>
  <c r="J91" i="25"/>
  <c r="O91" i="25"/>
  <c r="H91" i="25"/>
  <c r="I91" i="25"/>
  <c r="I87" i="25"/>
  <c r="N87" i="25"/>
  <c r="H87" i="25"/>
  <c r="E87" i="25"/>
  <c r="J87" i="25"/>
  <c r="I85" i="25"/>
  <c r="N85" i="25"/>
  <c r="O86" i="25"/>
  <c r="E86" i="25"/>
  <c r="F86" i="25"/>
  <c r="J86" i="25"/>
  <c r="H86" i="25"/>
  <c r="N86" i="25"/>
  <c r="E80" i="25"/>
  <c r="H80" i="25"/>
  <c r="J80" i="25"/>
  <c r="M80" i="25"/>
  <c r="O80" i="25"/>
  <c r="M79" i="25"/>
  <c r="H79" i="25"/>
  <c r="J79" i="25"/>
  <c r="G79" i="25"/>
  <c r="L79" i="25"/>
  <c r="E76" i="25"/>
  <c r="H76" i="25"/>
  <c r="J76" i="25"/>
  <c r="M76" i="25"/>
  <c r="O76" i="25"/>
  <c r="E75" i="25"/>
  <c r="K75" i="25"/>
  <c r="P75" i="25"/>
  <c r="I75" i="25"/>
  <c r="O75" i="25"/>
  <c r="G73" i="25"/>
  <c r="L73" i="25"/>
  <c r="N73" i="25"/>
  <c r="I73" i="25"/>
  <c r="H73" i="25"/>
  <c r="J73" i="25"/>
  <c r="E73" i="25"/>
  <c r="O73" i="25"/>
  <c r="M72" i="25"/>
  <c r="N72" i="25"/>
  <c r="K72" i="25"/>
  <c r="P72" i="25"/>
  <c r="J72" i="25"/>
  <c r="H72" i="25"/>
  <c r="E72" i="25"/>
  <c r="I72" i="25"/>
  <c r="H69" i="25"/>
  <c r="F69" i="25"/>
  <c r="I69" i="25"/>
  <c r="N69" i="25"/>
  <c r="K69" i="25"/>
  <c r="J67" i="25"/>
  <c r="F67" i="25"/>
  <c r="I67" i="25"/>
  <c r="K67" i="25"/>
  <c r="P67" i="25"/>
  <c r="L67" i="25"/>
  <c r="G67" i="25"/>
  <c r="M67" i="25"/>
  <c r="E67" i="25"/>
  <c r="K64" i="25"/>
  <c r="H64" i="25"/>
  <c r="E64" i="25"/>
  <c r="P64" i="25"/>
  <c r="N64" i="25"/>
  <c r="O59" i="25"/>
  <c r="I59" i="25"/>
  <c r="N59" i="25"/>
  <c r="K59" i="25"/>
  <c r="E59" i="25"/>
  <c r="J59" i="25"/>
  <c r="L59" i="25"/>
  <c r="N57" i="25"/>
  <c r="J57" i="25"/>
  <c r="I57" i="25"/>
  <c r="P57" i="25"/>
  <c r="F57" i="25"/>
  <c r="F61" i="25" s="1"/>
  <c r="E57" i="25"/>
  <c r="H57" i="25"/>
  <c r="L57" i="25"/>
  <c r="M57" i="25"/>
  <c r="N56" i="25"/>
  <c r="H56" i="25"/>
  <c r="I56" i="25"/>
  <c r="G56" i="25"/>
  <c r="L56" i="25"/>
  <c r="F50" i="25"/>
  <c r="E50" i="25"/>
  <c r="H50" i="25"/>
  <c r="L50" i="25"/>
  <c r="K50" i="25"/>
  <c r="O50" i="25"/>
  <c r="J49" i="25"/>
  <c r="E49" i="25"/>
  <c r="O49" i="25"/>
  <c r="F49" i="25"/>
  <c r="P49" i="25"/>
  <c r="G49" i="25"/>
  <c r="L49" i="25"/>
  <c r="M49" i="25"/>
  <c r="N49" i="25"/>
  <c r="H49" i="25"/>
  <c r="N45" i="25"/>
  <c r="I45" i="25"/>
  <c r="J44" i="25"/>
  <c r="O44" i="25"/>
  <c r="I44" i="25"/>
  <c r="L44" i="25"/>
  <c r="F43" i="25"/>
  <c r="J43" i="25"/>
  <c r="O39" i="25"/>
  <c r="F39" i="25"/>
  <c r="E39" i="25"/>
  <c r="K39" i="25"/>
  <c r="P39" i="25"/>
  <c r="L39" i="25"/>
  <c r="H39" i="25"/>
  <c r="G39" i="25"/>
  <c r="M34" i="25"/>
  <c r="N34" i="25"/>
  <c r="G34" i="25"/>
  <c r="H34" i="25"/>
  <c r="F34" i="25"/>
  <c r="G32" i="25"/>
  <c r="L32" i="25"/>
  <c r="M32" i="25"/>
  <c r="N32" i="25"/>
  <c r="J32" i="25"/>
  <c r="F32" i="25"/>
  <c r="H32" i="25"/>
  <c r="F28" i="25"/>
  <c r="G28" i="25"/>
  <c r="L28" i="25"/>
  <c r="M28" i="25"/>
  <c r="N28" i="25"/>
  <c r="H28" i="25"/>
  <c r="O28" i="25"/>
  <c r="M27" i="25"/>
  <c r="J27" i="25"/>
  <c r="O27" i="25"/>
  <c r="J26" i="25"/>
  <c r="I26" i="25"/>
  <c r="P26" i="25"/>
  <c r="N26" i="25"/>
  <c r="M26" i="25"/>
  <c r="N25" i="25"/>
  <c r="M25" i="25"/>
  <c r="H25" i="25"/>
  <c r="K25" i="25"/>
  <c r="P25" i="25"/>
  <c r="P18" i="25"/>
  <c r="J18" i="25"/>
  <c r="M18" i="25"/>
  <c r="F18" i="25"/>
  <c r="O18" i="25"/>
  <c r="N18" i="25"/>
  <c r="I18" i="25"/>
  <c r="G18" i="25"/>
  <c r="E18" i="25"/>
  <c r="H18" i="25"/>
  <c r="P16" i="25"/>
  <c r="F16" i="25"/>
  <c r="H16" i="25"/>
  <c r="K16" i="25"/>
  <c r="I16" i="25"/>
  <c r="N16" i="25"/>
  <c r="M16" i="25"/>
  <c r="P10" i="25"/>
  <c r="O10" i="25"/>
  <c r="G9" i="25"/>
  <c r="O9" i="25"/>
  <c r="K8" i="25"/>
  <c r="E8" i="25"/>
  <c r="G8" i="25"/>
  <c r="J8" i="25"/>
  <c r="N8" i="25"/>
  <c r="P8" i="25"/>
  <c r="L6" i="25"/>
  <c r="P6" i="25"/>
  <c r="H6" i="25"/>
  <c r="G6" i="25"/>
  <c r="O6" i="25"/>
  <c r="I6" i="25"/>
  <c r="G10" i="26"/>
  <c r="M10" i="26"/>
  <c r="K10" i="26"/>
  <c r="P10" i="26"/>
  <c r="E10" i="26"/>
  <c r="J10" i="26"/>
  <c r="L10" i="26"/>
  <c r="O10" i="26"/>
  <c r="H10" i="26"/>
  <c r="I10" i="26"/>
  <c r="G8" i="26"/>
  <c r="P8" i="26"/>
  <c r="M8" i="26"/>
  <c r="N8" i="26"/>
  <c r="F8" i="26"/>
  <c r="K8" i="26"/>
  <c r="H8" i="26"/>
  <c r="N16" i="26"/>
  <c r="O16" i="26"/>
  <c r="F16" i="26"/>
  <c r="P16" i="26"/>
  <c r="G16" i="26"/>
  <c r="I16" i="26"/>
  <c r="L16" i="26"/>
  <c r="E16" i="26"/>
  <c r="G15" i="26"/>
  <c r="K15" i="26"/>
  <c r="J15" i="26"/>
  <c r="E15" i="26"/>
  <c r="N15" i="26"/>
  <c r="F15" i="26"/>
  <c r="P15" i="26"/>
  <c r="L15" i="26"/>
  <c r="O14" i="26"/>
  <c r="F14" i="26"/>
  <c r="P14" i="26"/>
  <c r="I14" i="26"/>
  <c r="L14" i="26"/>
  <c r="E21" i="26"/>
  <c r="M21" i="26"/>
  <c r="K21" i="26"/>
  <c r="J21" i="26"/>
  <c r="M19" i="26"/>
  <c r="L19" i="26"/>
  <c r="N19" i="26"/>
  <c r="K19" i="26"/>
  <c r="H19" i="26"/>
  <c r="P19" i="26"/>
  <c r="J19" i="26"/>
  <c r="P26" i="26"/>
  <c r="P28" i="26" s="1"/>
  <c r="N26" i="26"/>
  <c r="G26" i="26"/>
  <c r="E26" i="26"/>
  <c r="K26" i="26"/>
  <c r="G34" i="26"/>
  <c r="E32" i="26"/>
  <c r="K32" i="26"/>
  <c r="N32" i="26"/>
  <c r="L32" i="26"/>
  <c r="G32" i="26"/>
  <c r="O30" i="26"/>
  <c r="N30" i="26"/>
  <c r="G30" i="26"/>
  <c r="F30" i="26"/>
  <c r="P39" i="26"/>
  <c r="L39" i="26"/>
  <c r="N45" i="26"/>
  <c r="P45" i="26"/>
  <c r="G45" i="26"/>
  <c r="J45" i="26"/>
  <c r="L45" i="26"/>
  <c r="E45" i="26"/>
  <c r="K45" i="26"/>
  <c r="H45" i="26"/>
  <c r="M45" i="26"/>
  <c r="L44" i="26"/>
  <c r="E44" i="26"/>
  <c r="G52" i="26"/>
  <c r="F52" i="26"/>
  <c r="N52" i="26"/>
  <c r="K52" i="26"/>
  <c r="K50" i="26"/>
  <c r="I50" i="26"/>
  <c r="M50" i="26"/>
  <c r="O50" i="26"/>
  <c r="N50" i="26"/>
  <c r="L50" i="26"/>
  <c r="J50" i="26"/>
  <c r="G55" i="26"/>
  <c r="F55" i="26"/>
  <c r="E55" i="26"/>
  <c r="O55" i="26"/>
  <c r="N55" i="26"/>
  <c r="P55" i="26"/>
  <c r="L61" i="26"/>
  <c r="G61" i="26"/>
  <c r="J61" i="26"/>
  <c r="N67" i="26"/>
  <c r="O67" i="26"/>
  <c r="J67" i="26"/>
  <c r="P67" i="26"/>
  <c r="G67" i="26"/>
  <c r="E67" i="26"/>
  <c r="K67" i="26"/>
  <c r="F67" i="26"/>
  <c r="L67" i="26"/>
  <c r="K66" i="26"/>
  <c r="O66" i="26"/>
  <c r="L66" i="26"/>
  <c r="F66" i="26"/>
  <c r="H66" i="26"/>
  <c r="O72" i="26"/>
  <c r="F72" i="26"/>
  <c r="F74" i="26"/>
  <c r="P74" i="26"/>
  <c r="M72" i="26"/>
  <c r="N74" i="26"/>
  <c r="F73" i="26"/>
  <c r="J73" i="26"/>
  <c r="P73" i="26"/>
  <c r="J71" i="26"/>
  <c r="G71" i="26"/>
  <c r="M74" i="26"/>
  <c r="M71" i="26"/>
  <c r="H72" i="26"/>
  <c r="G72" i="26"/>
  <c r="K72" i="26"/>
  <c r="L74" i="26"/>
  <c r="G73" i="26"/>
  <c r="I73" i="26"/>
  <c r="E71" i="26"/>
  <c r="O71" i="26"/>
  <c r="L70" i="26"/>
  <c r="E70" i="26"/>
  <c r="P70" i="26"/>
  <c r="J81" i="26"/>
  <c r="M81" i="26"/>
  <c r="I81" i="26"/>
  <c r="O79" i="26"/>
  <c r="J79" i="26"/>
  <c r="N81" i="26"/>
  <c r="F81" i="26"/>
  <c r="I79" i="26"/>
  <c r="E79" i="26"/>
  <c r="L79" i="26"/>
  <c r="G79" i="26"/>
  <c r="K81" i="26"/>
  <c r="F79" i="26"/>
  <c r="P81" i="26"/>
  <c r="G81" i="26"/>
  <c r="N79" i="26"/>
  <c r="H79" i="26"/>
  <c r="L89" i="26"/>
  <c r="K89" i="26"/>
  <c r="M89" i="26"/>
  <c r="E87" i="26"/>
  <c r="J87" i="26"/>
  <c r="H87" i="26"/>
  <c r="O86" i="26"/>
  <c r="E100" i="26"/>
  <c r="I97" i="26"/>
  <c r="L100" i="26"/>
  <c r="J100" i="26"/>
  <c r="M100" i="26"/>
  <c r="I99" i="26"/>
  <c r="O99" i="26"/>
  <c r="L99" i="26"/>
  <c r="O97" i="26"/>
  <c r="P97" i="26"/>
  <c r="P100" i="26"/>
  <c r="O100" i="26"/>
  <c r="F97" i="26"/>
  <c r="G97" i="26"/>
  <c r="N100" i="26"/>
  <c r="N97" i="26"/>
  <c r="H100" i="26"/>
  <c r="G100" i="26"/>
  <c r="F100" i="26"/>
  <c r="M99" i="26"/>
  <c r="F99" i="26"/>
  <c r="J97" i="26"/>
  <c r="K97" i="26"/>
  <c r="H97" i="26"/>
  <c r="I95" i="26"/>
  <c r="H95" i="26"/>
  <c r="L95" i="26"/>
  <c r="E95" i="26"/>
  <c r="O103" i="26"/>
  <c r="I103" i="26"/>
  <c r="P86" i="26"/>
  <c r="E43" i="26"/>
  <c r="M43" i="26"/>
  <c r="N95" i="26"/>
  <c r="L43" i="26"/>
  <c r="N142" i="25"/>
  <c r="P45" i="25"/>
  <c r="G59" i="25"/>
  <c r="J130" i="25"/>
  <c r="O115" i="25"/>
  <c r="H123" i="25"/>
  <c r="L109" i="25"/>
  <c r="H45" i="25"/>
  <c r="I58" i="25"/>
  <c r="Q58" i="25" s="1"/>
  <c r="J37" i="26"/>
  <c r="M37" i="26"/>
  <c r="O78" i="26"/>
  <c r="P78" i="26"/>
  <c r="F31" i="26"/>
  <c r="H50" i="26"/>
  <c r="I39" i="26"/>
  <c r="I25" i="26"/>
  <c r="M15" i="26"/>
  <c r="J78" i="26"/>
  <c r="E78" i="26"/>
  <c r="P61" i="26"/>
  <c r="F37" i="26"/>
  <c r="N10" i="26"/>
  <c r="F10" i="26"/>
  <c r="L26" i="26"/>
  <c r="O26" i="26"/>
  <c r="F26" i="26"/>
  <c r="M31" i="26"/>
  <c r="K57" i="26"/>
  <c r="M67" i="26"/>
  <c r="H67" i="26"/>
  <c r="J39" i="26"/>
  <c r="K78" i="26"/>
  <c r="E89" i="26"/>
  <c r="N89" i="26"/>
  <c r="H78" i="26"/>
  <c r="M78" i="26"/>
  <c r="I61" i="26"/>
  <c r="G37" i="26"/>
  <c r="J32" i="26"/>
  <c r="I32" i="26"/>
  <c r="F103" i="26"/>
  <c r="J103" i="26"/>
  <c r="K103" i="26"/>
  <c r="P89" i="26"/>
  <c r="L45" i="25"/>
  <c r="E45" i="25"/>
  <c r="F44" i="25"/>
  <c r="N43" i="25"/>
  <c r="E43" i="25"/>
  <c r="L52" i="25"/>
  <c r="I51" i="25"/>
  <c r="L102" i="25"/>
  <c r="H142" i="25"/>
  <c r="L142" i="25"/>
  <c r="L144" i="25" s="1"/>
  <c r="P142" i="25"/>
  <c r="N43" i="26"/>
  <c r="H51" i="25"/>
  <c r="J41" i="25"/>
  <c r="H102" i="25"/>
  <c r="E51" i="25"/>
  <c r="H41" i="25"/>
  <c r="L43" i="25"/>
  <c r="J45" i="25"/>
  <c r="G45" i="25"/>
  <c r="H44" i="25"/>
  <c r="M43" i="25"/>
  <c r="G43" i="25"/>
  <c r="G51" i="25"/>
  <c r="E142" i="25"/>
  <c r="E144" i="25" s="1"/>
  <c r="I142" i="25"/>
  <c r="M142" i="25"/>
  <c r="P51" i="25"/>
  <c r="M45" i="25"/>
  <c r="P43" i="25"/>
  <c r="G142" i="25"/>
  <c r="G144" i="25" s="1"/>
  <c r="K142" i="25"/>
  <c r="K144" i="25" s="1"/>
  <c r="G139" i="25"/>
  <c r="M22" i="25"/>
  <c r="G22" i="25"/>
  <c r="L22" i="25"/>
  <c r="N21" i="25"/>
  <c r="K28" i="25"/>
  <c r="O21" i="25"/>
  <c r="I29" i="25"/>
  <c r="E21" i="25"/>
  <c r="H27" i="25"/>
  <c r="K20" i="25"/>
  <c r="P20" i="25"/>
  <c r="M21" i="25"/>
  <c r="O25" i="25"/>
  <c r="O8" i="25"/>
  <c r="M7" i="25"/>
  <c r="N7" i="25"/>
  <c r="I8" i="25"/>
  <c r="G7" i="25"/>
  <c r="F7" i="25"/>
  <c r="O20" i="26"/>
  <c r="E7" i="26"/>
  <c r="J7" i="26"/>
  <c r="G111" i="25"/>
  <c r="I139" i="25"/>
  <c r="Q137" i="25"/>
  <c r="C24" i="15" s="1"/>
  <c r="P88" i="25"/>
  <c r="H95" i="25"/>
  <c r="L139" i="25"/>
  <c r="H16" i="27"/>
  <c r="H17" i="27" s="1"/>
  <c r="N17" i="27"/>
  <c r="P12" i="27"/>
  <c r="E46" i="12"/>
  <c r="P23" i="27"/>
  <c r="P33" i="27"/>
  <c r="P25" i="27"/>
  <c r="M36" i="27"/>
  <c r="P34" i="27"/>
  <c r="J16" i="27"/>
  <c r="J17" i="27" s="1"/>
  <c r="P8" i="27"/>
  <c r="E42" i="12" s="1"/>
  <c r="I26" i="27"/>
  <c r="P24" i="27"/>
  <c r="P30" i="27"/>
  <c r="P35" i="27"/>
  <c r="J26" i="27"/>
  <c r="F16" i="27"/>
  <c r="F17" i="27"/>
  <c r="P9" i="27"/>
  <c r="P15" i="27"/>
  <c r="E49" i="12"/>
  <c r="P21" i="27"/>
  <c r="I36" i="27"/>
  <c r="E16" i="27"/>
  <c r="E17" i="27" s="1"/>
  <c r="P7" i="27"/>
  <c r="E41" i="12" s="1"/>
  <c r="L16" i="27"/>
  <c r="L17" i="27"/>
  <c r="P11" i="27"/>
  <c r="E45" i="12" s="1"/>
  <c r="P13" i="27"/>
  <c r="E47" i="12" s="1"/>
  <c r="P14" i="27"/>
  <c r="E48" i="12" s="1"/>
  <c r="D36" i="27"/>
  <c r="H36" i="27"/>
  <c r="P31" i="27"/>
  <c r="P22" i="27"/>
  <c r="M16" i="27"/>
  <c r="M17" i="27"/>
  <c r="P10" i="27"/>
  <c r="E44" i="12" s="1"/>
  <c r="P20" i="27"/>
  <c r="N36" i="27"/>
  <c r="P32" i="27"/>
  <c r="E36" i="27"/>
  <c r="I16" i="27"/>
  <c r="I17" i="27" s="1"/>
  <c r="P6" i="27"/>
  <c r="Q96" i="25"/>
  <c r="Q140" i="25"/>
  <c r="Q106" i="25"/>
  <c r="Q41" i="26"/>
  <c r="Q69" i="26"/>
  <c r="Q77" i="26"/>
  <c r="Q85" i="26"/>
  <c r="Q36" i="26"/>
  <c r="Q64" i="26"/>
  <c r="Q102" i="26"/>
  <c r="Q24" i="26"/>
  <c r="Q94" i="26"/>
  <c r="Q59" i="26"/>
  <c r="E43" i="12"/>
  <c r="G25" i="25" l="1"/>
  <c r="L25" i="25"/>
  <c r="O87" i="25"/>
  <c r="G87" i="25"/>
  <c r="G88" i="25" s="1"/>
  <c r="E86" i="26"/>
  <c r="Q86" i="26" s="1"/>
  <c r="F86" i="26"/>
  <c r="F90" i="26" s="1"/>
  <c r="N86" i="26"/>
  <c r="H89" i="26"/>
  <c r="F23" i="25"/>
  <c r="N20" i="25"/>
  <c r="Q20" i="25" s="1"/>
  <c r="O20" i="25"/>
  <c r="M60" i="25"/>
  <c r="O60" i="25"/>
  <c r="N78" i="25"/>
  <c r="O78" i="25"/>
  <c r="O48" i="26"/>
  <c r="Q48" i="26" s="1"/>
  <c r="F48" i="26"/>
  <c r="F53" i="26" s="1"/>
  <c r="L48" i="26"/>
  <c r="L73" i="26"/>
  <c r="L76" i="26" s="1"/>
  <c r="E73" i="26"/>
  <c r="F87" i="26"/>
  <c r="Q87" i="26" s="1"/>
  <c r="P87" i="26"/>
  <c r="P90" i="26" s="1"/>
  <c r="G87" i="26"/>
  <c r="Q119" i="25"/>
  <c r="Q26" i="27"/>
  <c r="Q141" i="25"/>
  <c r="L14" i="25"/>
  <c r="L23" i="25" s="1"/>
  <c r="M87" i="26"/>
  <c r="J48" i="26"/>
  <c r="G27" i="26"/>
  <c r="J21" i="25"/>
  <c r="M33" i="25"/>
  <c r="O33" i="25"/>
  <c r="J33" i="25"/>
  <c r="Q33" i="25" s="1"/>
  <c r="N79" i="25"/>
  <c r="K79" i="25"/>
  <c r="I113" i="25"/>
  <c r="P113" i="25"/>
  <c r="E113" i="25"/>
  <c r="Q113" i="25" s="1"/>
  <c r="P88" i="26"/>
  <c r="I88" i="26"/>
  <c r="I90" i="26" s="1"/>
  <c r="L88" i="26"/>
  <c r="Q16" i="27"/>
  <c r="E61" i="25"/>
  <c r="O61" i="25"/>
  <c r="Q19" i="25"/>
  <c r="F30" i="25"/>
  <c r="E30" i="13"/>
  <c r="N74" i="25"/>
  <c r="N81" i="25" s="1"/>
  <c r="O74" i="25"/>
  <c r="O81" i="25" s="1"/>
  <c r="J94" i="25"/>
  <c r="K94" i="25"/>
  <c r="P50" i="26"/>
  <c r="P53" i="26" s="1"/>
  <c r="E50" i="26"/>
  <c r="F50" i="26"/>
  <c r="Q50" i="26" s="1"/>
  <c r="H103" i="26"/>
  <c r="H105" i="26" s="1"/>
  <c r="E103" i="26"/>
  <c r="Q103" i="26" s="1"/>
  <c r="F37" i="25"/>
  <c r="L90" i="26"/>
  <c r="P37" i="25"/>
  <c r="E9" i="26"/>
  <c r="F9" i="26"/>
  <c r="P60" i="26"/>
  <c r="E38" i="26"/>
  <c r="O89" i="26"/>
  <c r="Q89" i="26" s="1"/>
  <c r="N78" i="26"/>
  <c r="Q78" i="26" s="1"/>
  <c r="M103" i="26"/>
  <c r="L86" i="26"/>
  <c r="E38" i="13"/>
  <c r="L53" i="25"/>
  <c r="M53" i="25"/>
  <c r="Q53" i="25" s="1"/>
  <c r="M68" i="25"/>
  <c r="K68" i="25"/>
  <c r="M75" i="25"/>
  <c r="L75" i="25"/>
  <c r="M123" i="25"/>
  <c r="P123" i="25"/>
  <c r="P131" i="25" s="1"/>
  <c r="M27" i="26"/>
  <c r="Q27" i="26" s="1"/>
  <c r="J23" i="25"/>
  <c r="K14" i="25"/>
  <c r="G14" i="25"/>
  <c r="H85" i="25"/>
  <c r="J85" i="25"/>
  <c r="Q85" i="25" s="1"/>
  <c r="I9" i="26"/>
  <c r="I11" i="26" s="1"/>
  <c r="K9" i="26"/>
  <c r="K11" i="26" s="1"/>
  <c r="O26" i="27"/>
  <c r="K7" i="25"/>
  <c r="E44" i="25"/>
  <c r="H59" i="25"/>
  <c r="Q59" i="25" s="1"/>
  <c r="P44" i="25"/>
  <c r="Q44" i="25" s="1"/>
  <c r="G65" i="25"/>
  <c r="G26" i="27"/>
  <c r="L26" i="27"/>
  <c r="O7" i="25"/>
  <c r="K26" i="27"/>
  <c r="F142" i="25"/>
  <c r="Q142" i="25" s="1"/>
  <c r="M104" i="26"/>
  <c r="I111" i="25"/>
  <c r="L36" i="27"/>
  <c r="H7" i="25"/>
  <c r="J34" i="25"/>
  <c r="Q34" i="25" s="1"/>
  <c r="J142" i="25"/>
  <c r="J144" i="25" s="1"/>
  <c r="G36" i="27"/>
  <c r="P7" i="25"/>
  <c r="K43" i="25"/>
  <c r="N65" i="25"/>
  <c r="K51" i="26"/>
  <c r="K53" i="26" s="1"/>
  <c r="M44" i="26"/>
  <c r="Q44" i="26" s="1"/>
  <c r="E33" i="26"/>
  <c r="M6" i="26"/>
  <c r="E6" i="26"/>
  <c r="Q24" i="25"/>
  <c r="Q112" i="25"/>
  <c r="Q138" i="25"/>
  <c r="C25" i="15" s="1"/>
  <c r="D16" i="27"/>
  <c r="Q127" i="25"/>
  <c r="I7" i="25"/>
  <c r="K35" i="25"/>
  <c r="Q35" i="25" s="1"/>
  <c r="O43" i="25"/>
  <c r="J42" i="25"/>
  <c r="J47" i="25" s="1"/>
  <c r="E52" i="25"/>
  <c r="Q52" i="25" s="1"/>
  <c r="K65" i="25"/>
  <c r="F66" i="25"/>
  <c r="H67" i="25"/>
  <c r="P41" i="25"/>
  <c r="P47" i="25" s="1"/>
  <c r="L65" i="25"/>
  <c r="K23" i="26"/>
  <c r="N68" i="26"/>
  <c r="G46" i="26"/>
  <c r="O17" i="26"/>
  <c r="I105" i="26"/>
  <c r="G76" i="26"/>
  <c r="L68" i="26"/>
  <c r="N58" i="26"/>
  <c r="G58" i="26"/>
  <c r="K46" i="26"/>
  <c r="J23" i="26"/>
  <c r="M28" i="26"/>
  <c r="L58" i="26"/>
  <c r="L63" i="26"/>
  <c r="Q74" i="26"/>
  <c r="P11" i="26"/>
  <c r="P105" i="26"/>
  <c r="G105" i="26"/>
  <c r="G28" i="26"/>
  <c r="P46" i="26"/>
  <c r="H46" i="26"/>
  <c r="K58" i="26"/>
  <c r="J105" i="26"/>
  <c r="M68" i="26"/>
  <c r="O105" i="26"/>
  <c r="F101" i="26"/>
  <c r="K68" i="26"/>
  <c r="O58" i="26"/>
  <c r="N105" i="26"/>
  <c r="O90" i="26"/>
  <c r="E68" i="26"/>
  <c r="I46" i="26"/>
  <c r="P68" i="26"/>
  <c r="Q51" i="26"/>
  <c r="I58" i="26"/>
  <c r="M101" i="26"/>
  <c r="G101" i="26"/>
  <c r="Q65" i="26"/>
  <c r="N11" i="26"/>
  <c r="Q47" i="26"/>
  <c r="Q54" i="26"/>
  <c r="J10" i="25"/>
  <c r="K10" i="25"/>
  <c r="M10" i="25"/>
  <c r="G10" i="25"/>
  <c r="F10" i="25"/>
  <c r="I10" i="25"/>
  <c r="H10" i="25"/>
  <c r="L10" i="25"/>
  <c r="H144" i="25"/>
  <c r="P30" i="25"/>
  <c r="M37" i="25"/>
  <c r="M95" i="25"/>
  <c r="I30" i="25"/>
  <c r="N47" i="25"/>
  <c r="K23" i="25"/>
  <c r="G23" i="25"/>
  <c r="M144" i="25"/>
  <c r="I54" i="25"/>
  <c r="I61" i="25"/>
  <c r="N144" i="25"/>
  <c r="J70" i="25"/>
  <c r="L111" i="25"/>
  <c r="K47" i="25"/>
  <c r="K61" i="25"/>
  <c r="Q91" i="25"/>
  <c r="Q129" i="25"/>
  <c r="Q77" i="25"/>
  <c r="Q5" i="25"/>
  <c r="Q48" i="25"/>
  <c r="Q55" i="25"/>
  <c r="Q136" i="25"/>
  <c r="C23" i="15" s="1"/>
  <c r="G53" i="26"/>
  <c r="E11" i="26"/>
  <c r="N90" i="26"/>
  <c r="F11" i="26"/>
  <c r="I28" i="26"/>
  <c r="P84" i="26"/>
  <c r="E101" i="26"/>
  <c r="Q97" i="26"/>
  <c r="M90" i="26"/>
  <c r="E76" i="26"/>
  <c r="O68" i="26"/>
  <c r="L46" i="26"/>
  <c r="G11" i="26"/>
  <c r="Q13" i="26"/>
  <c r="E23" i="26"/>
  <c r="L28" i="26"/>
  <c r="Q96" i="26"/>
  <c r="Q104" i="26"/>
  <c r="J68" i="26"/>
  <c r="K40" i="26"/>
  <c r="O11" i="26"/>
  <c r="L105" i="26"/>
  <c r="F68" i="26"/>
  <c r="P40" i="26"/>
  <c r="Q75" i="26"/>
  <c r="I68" i="26"/>
  <c r="H58" i="26"/>
  <c r="Q38" i="26"/>
  <c r="Q22" i="26"/>
  <c r="G90" i="26"/>
  <c r="Q32" i="26"/>
  <c r="Q33" i="26"/>
  <c r="M105" i="26"/>
  <c r="N40" i="26"/>
  <c r="Q42" i="26"/>
  <c r="J46" i="26"/>
  <c r="Q80" i="26"/>
  <c r="L101" i="26"/>
  <c r="Q5" i="26"/>
  <c r="L11" i="26"/>
  <c r="Q12" i="26"/>
  <c r="Q18" i="26"/>
  <c r="Q29" i="26"/>
  <c r="F105" i="26"/>
  <c r="F28" i="26"/>
  <c r="K101" i="26"/>
  <c r="P101" i="26"/>
  <c r="K105" i="26"/>
  <c r="Q79" i="26"/>
  <c r="Q66" i="26"/>
  <c r="I40" i="26"/>
  <c r="Q99" i="26"/>
  <c r="H90" i="26"/>
  <c r="G68" i="26"/>
  <c r="P58" i="26"/>
  <c r="K28" i="26"/>
  <c r="H68" i="26"/>
  <c r="N46" i="26"/>
  <c r="N23" i="26"/>
  <c r="H11" i="26"/>
  <c r="I63" i="26"/>
  <c r="E105" i="26"/>
  <c r="F17" i="26"/>
  <c r="J11" i="26"/>
  <c r="Q6" i="26"/>
  <c r="Q57" i="26"/>
  <c r="Q10" i="26"/>
  <c r="Q55" i="26"/>
  <c r="Q100" i="26"/>
  <c r="F58" i="26"/>
  <c r="N28" i="26"/>
  <c r="E46" i="26"/>
  <c r="O101" i="26"/>
  <c r="L17" i="26"/>
  <c r="G35" i="26"/>
  <c r="P76" i="26"/>
  <c r="Q83" i="26"/>
  <c r="H101" i="26"/>
  <c r="Q15" i="26"/>
  <c r="J40" i="26"/>
  <c r="I17" i="26"/>
  <c r="Q7" i="26"/>
  <c r="Q95" i="26"/>
  <c r="Q67" i="26"/>
  <c r="M23" i="26"/>
  <c r="Q81" i="26"/>
  <c r="Q11" i="25"/>
  <c r="Q29" i="25"/>
  <c r="K88" i="25"/>
  <c r="G95" i="25"/>
  <c r="G121" i="25"/>
  <c r="Q66" i="25"/>
  <c r="O54" i="25"/>
  <c r="N30" i="25"/>
  <c r="G47" i="25"/>
  <c r="Q76" i="25"/>
  <c r="K111" i="25"/>
  <c r="F105" i="25"/>
  <c r="L37" i="25"/>
  <c r="J54" i="25"/>
  <c r="G61" i="25"/>
  <c r="M61" i="25"/>
  <c r="E88" i="25"/>
  <c r="I95" i="25"/>
  <c r="F95" i="25"/>
  <c r="H111" i="25"/>
  <c r="O30" i="25"/>
  <c r="H30" i="25"/>
  <c r="Q28" i="25"/>
  <c r="Q39" i="25"/>
  <c r="P61" i="25"/>
  <c r="Q69" i="25"/>
  <c r="Q73" i="25"/>
  <c r="K95" i="25"/>
  <c r="I105" i="25"/>
  <c r="Q100" i="25"/>
  <c r="O111" i="25"/>
  <c r="Q114" i="25"/>
  <c r="L131" i="25"/>
  <c r="K131" i="25"/>
  <c r="J131" i="25"/>
  <c r="Q87" i="25"/>
  <c r="H131" i="25"/>
  <c r="H23" i="25"/>
  <c r="Q18" i="25"/>
  <c r="P23" i="25"/>
  <c r="J30" i="25"/>
  <c r="N37" i="25"/>
  <c r="H37" i="25"/>
  <c r="G54" i="25"/>
  <c r="I47" i="25"/>
  <c r="Q115" i="25"/>
  <c r="Q126" i="25"/>
  <c r="P54" i="25"/>
  <c r="N61" i="25"/>
  <c r="Q80" i="25"/>
  <c r="J111" i="25"/>
  <c r="Q107" i="25"/>
  <c r="M131" i="25"/>
  <c r="Q26" i="25"/>
  <c r="O23" i="25"/>
  <c r="Q49" i="25"/>
  <c r="Q50" i="25"/>
  <c r="E95" i="25"/>
  <c r="Q117" i="25"/>
  <c r="O131" i="25"/>
  <c r="M88" i="25"/>
  <c r="Q83" i="25"/>
  <c r="F131" i="25"/>
  <c r="N54" i="25"/>
  <c r="I144" i="25"/>
  <c r="Q60" i="25"/>
  <c r="H88" i="25"/>
  <c r="Q135" i="25"/>
  <c r="C22" i="15" s="1"/>
  <c r="Q102" i="25"/>
  <c r="G37" i="25"/>
  <c r="H54" i="25"/>
  <c r="J61" i="25"/>
  <c r="O95" i="25"/>
  <c r="L121" i="25"/>
  <c r="F121" i="25"/>
  <c r="N131" i="25"/>
  <c r="Q17" i="25"/>
  <c r="Q133" i="25"/>
  <c r="C20" i="15" s="1"/>
  <c r="L61" i="25"/>
  <c r="Q92" i="25"/>
  <c r="Q21" i="25"/>
  <c r="Q40" i="25"/>
  <c r="E23" i="25"/>
  <c r="Q124" i="25"/>
  <c r="Q45" i="25"/>
  <c r="Q16" i="25"/>
  <c r="L30" i="25"/>
  <c r="P105" i="25"/>
  <c r="P111" i="25"/>
  <c r="Q38" i="25"/>
  <c r="Q62" i="25"/>
  <c r="Q71" i="25"/>
  <c r="Q82" i="25"/>
  <c r="Q89" i="25"/>
  <c r="Q122" i="25"/>
  <c r="M9" i="25"/>
  <c r="I9" i="25"/>
  <c r="I12" i="25" s="1"/>
  <c r="H9" i="25"/>
  <c r="N9" i="25"/>
  <c r="N12" i="25" s="1"/>
  <c r="J9" i="25"/>
  <c r="L9" i="25"/>
  <c r="F9" i="25"/>
  <c r="F12" i="25" s="1"/>
  <c r="E9" i="25"/>
  <c r="J7" i="25"/>
  <c r="L7" i="25"/>
  <c r="K12" i="25"/>
  <c r="Q6" i="25"/>
  <c r="O12" i="25"/>
  <c r="Q36" i="25"/>
  <c r="F54" i="25"/>
  <c r="L105" i="25"/>
  <c r="Q130" i="25"/>
  <c r="Q32" i="25"/>
  <c r="Q22" i="25"/>
  <c r="E40" i="12"/>
  <c r="E50" i="12" s="1"/>
  <c r="I101" i="26"/>
  <c r="G30" i="25"/>
  <c r="Q116" i="25"/>
  <c r="Q109" i="25"/>
  <c r="I23" i="25"/>
  <c r="E30" i="25"/>
  <c r="M30" i="25"/>
  <c r="I37" i="25"/>
  <c r="M111" i="25"/>
  <c r="I121" i="25"/>
  <c r="J90" i="26"/>
  <c r="Q27" i="25"/>
  <c r="Q94" i="25"/>
  <c r="K84" i="26"/>
  <c r="Q8" i="26"/>
  <c r="M11" i="26"/>
  <c r="I131" i="25"/>
  <c r="N53" i="26"/>
  <c r="E28" i="26"/>
  <c r="P16" i="27"/>
  <c r="P17" i="27" s="1"/>
  <c r="N101" i="26"/>
  <c r="P12" i="25"/>
  <c r="M23" i="25"/>
  <c r="Q46" i="25"/>
  <c r="E90" i="26"/>
  <c r="Q36" i="27"/>
  <c r="Q72" i="26"/>
  <c r="K30" i="25"/>
  <c r="L54" i="25"/>
  <c r="Q67" i="25"/>
  <c r="P95" i="25"/>
  <c r="P17" i="26"/>
  <c r="P63" i="26"/>
  <c r="K63" i="26"/>
  <c r="J70" i="26"/>
  <c r="J76" i="26" s="1"/>
  <c r="O34" i="26"/>
  <c r="O35" i="26" s="1"/>
  <c r="J97" i="25"/>
  <c r="O63" i="25"/>
  <c r="O70" i="25" s="1"/>
  <c r="K78" i="25"/>
  <c r="K81" i="25" s="1"/>
  <c r="E120" i="25"/>
  <c r="K120" i="25"/>
  <c r="K121" i="25" s="1"/>
  <c r="E52" i="26"/>
  <c r="F34" i="26"/>
  <c r="F35" i="26" s="1"/>
  <c r="E30" i="26"/>
  <c r="G62" i="26"/>
  <c r="G63" i="26" s="1"/>
  <c r="I19" i="26"/>
  <c r="J62" i="26"/>
  <c r="J63" i="26" s="1"/>
  <c r="E49" i="26"/>
  <c r="G97" i="25"/>
  <c r="G105" i="25" s="1"/>
  <c r="N120" i="25"/>
  <c r="N121" i="25" s="1"/>
  <c r="E14" i="26"/>
  <c r="I21" i="26"/>
  <c r="M30" i="26"/>
  <c r="E39" i="26"/>
  <c r="E40" i="26" s="1"/>
  <c r="E61" i="26"/>
  <c r="K70" i="26"/>
  <c r="K76" i="26" s="1"/>
  <c r="L52" i="26"/>
  <c r="E34" i="26"/>
  <c r="H139" i="25"/>
  <c r="Q139" i="25" s="1"/>
  <c r="H43" i="25"/>
  <c r="Q43" i="25" s="1"/>
  <c r="P144" i="25"/>
  <c r="I70" i="26"/>
  <c r="I76" i="26" s="1"/>
  <c r="I52" i="26"/>
  <c r="I53" i="26" s="1"/>
  <c r="G39" i="26"/>
  <c r="G40" i="26" s="1"/>
  <c r="I30" i="26"/>
  <c r="I35" i="26" s="1"/>
  <c r="P34" i="26"/>
  <c r="O21" i="26"/>
  <c r="O23" i="26" s="1"/>
  <c r="G14" i="26"/>
  <c r="G17" i="26" s="1"/>
  <c r="Q64" i="25"/>
  <c r="F70" i="26"/>
  <c r="F76" i="26" s="1"/>
  <c r="O120" i="25"/>
  <c r="O121" i="25" s="1"/>
  <c r="J52" i="26"/>
  <c r="P30" i="26"/>
  <c r="O97" i="25"/>
  <c r="O105" i="25" s="1"/>
  <c r="K63" i="25"/>
  <c r="K70" i="25" s="1"/>
  <c r="F82" i="26"/>
  <c r="F84" i="26" s="1"/>
  <c r="H78" i="25"/>
  <c r="H81" i="25" s="1"/>
  <c r="L82" i="26"/>
  <c r="L84" i="26" s="1"/>
  <c r="M39" i="26"/>
  <c r="M40" i="26" s="1"/>
  <c r="H16" i="26"/>
  <c r="J49" i="26"/>
  <c r="M49" i="26"/>
  <c r="O62" i="26"/>
  <c r="H73" i="26"/>
  <c r="H76" i="26" s="1"/>
  <c r="O84" i="25"/>
  <c r="O88" i="25" s="1"/>
  <c r="J93" i="25"/>
  <c r="J95" i="25" s="1"/>
  <c r="F84" i="25"/>
  <c r="J101" i="25"/>
  <c r="E65" i="25"/>
  <c r="M51" i="25"/>
  <c r="Q51" i="25" s="1"/>
  <c r="H101" i="25"/>
  <c r="M65" i="25"/>
  <c r="O42" i="25"/>
  <c r="L42" i="25"/>
  <c r="L47" i="25" s="1"/>
  <c r="I84" i="25"/>
  <c r="I88" i="25" s="1"/>
  <c r="M70" i="26"/>
  <c r="M76" i="26" s="1"/>
  <c r="M61" i="26"/>
  <c r="M63" i="26" s="1"/>
  <c r="O52" i="26"/>
  <c r="L30" i="26"/>
  <c r="K30" i="26"/>
  <c r="N34" i="26"/>
  <c r="N35" i="26" s="1"/>
  <c r="G21" i="26"/>
  <c r="J14" i="26"/>
  <c r="J17" i="26" s="1"/>
  <c r="M14" i="26"/>
  <c r="F111" i="25"/>
  <c r="O70" i="26"/>
  <c r="O76" i="26" s="1"/>
  <c r="H21" i="26"/>
  <c r="H23" i="26" s="1"/>
  <c r="N14" i="26"/>
  <c r="N17" i="26" s="1"/>
  <c r="G63" i="25"/>
  <c r="G70" i="25" s="1"/>
  <c r="P63" i="25"/>
  <c r="P70" i="25" s="1"/>
  <c r="N82" i="26"/>
  <c r="H39" i="26"/>
  <c r="H40" i="26" s="1"/>
  <c r="L78" i="25"/>
  <c r="L81" i="25" s="1"/>
  <c r="Q125" i="25"/>
  <c r="H82" i="26"/>
  <c r="H84" i="26" s="1"/>
  <c r="M8" i="25"/>
  <c r="Q8" i="25" s="1"/>
  <c r="E42" i="25"/>
  <c r="J58" i="26"/>
  <c r="N70" i="26"/>
  <c r="N76" i="26" s="1"/>
  <c r="Q15" i="25"/>
  <c r="F21" i="26"/>
  <c r="K14" i="26"/>
  <c r="K17" i="26" s="1"/>
  <c r="L63" i="25"/>
  <c r="E63" i="25"/>
  <c r="G82" i="26"/>
  <c r="G84" i="26" s="1"/>
  <c r="O39" i="26"/>
  <c r="E78" i="25"/>
  <c r="E81" i="25" s="1"/>
  <c r="P78" i="25"/>
  <c r="P81" i="25" s="1"/>
  <c r="F39" i="26"/>
  <c r="F40" i="26" s="1"/>
  <c r="M16" i="26"/>
  <c r="J26" i="26"/>
  <c r="Q26" i="26" s="1"/>
  <c r="L49" i="26"/>
  <c r="L53" i="26" s="1"/>
  <c r="O37" i="26"/>
  <c r="F75" i="25"/>
  <c r="Q75" i="25" s="1"/>
  <c r="G19" i="26"/>
  <c r="F45" i="26"/>
  <c r="F47" i="25"/>
  <c r="J101" i="26"/>
  <c r="H61" i="26"/>
  <c r="H63" i="26" s="1"/>
  <c r="M52" i="26"/>
  <c r="L34" i="26"/>
  <c r="L21" i="26"/>
  <c r="L23" i="26" s="1"/>
  <c r="L95" i="25"/>
  <c r="M97" i="25"/>
  <c r="M105" i="25" s="1"/>
  <c r="E37" i="25"/>
  <c r="Q143" i="25"/>
  <c r="Q56" i="26"/>
  <c r="Q98" i="26"/>
  <c r="P21" i="26"/>
  <c r="P23" i="26" s="1"/>
  <c r="H97" i="25"/>
  <c r="H63" i="25"/>
  <c r="H70" i="25" s="1"/>
  <c r="I63" i="25"/>
  <c r="O82" i="26"/>
  <c r="O84" i="26" s="1"/>
  <c r="I78" i="25"/>
  <c r="I81" i="25" s="1"/>
  <c r="F78" i="25"/>
  <c r="J120" i="25"/>
  <c r="J121" i="25" s="1"/>
  <c r="P120" i="25"/>
  <c r="P121" i="25" s="1"/>
  <c r="I82" i="26"/>
  <c r="I84" i="26" s="1"/>
  <c r="Q13" i="25"/>
  <c r="Q31" i="25"/>
  <c r="I65" i="25"/>
  <c r="L86" i="25"/>
  <c r="L88" i="25" s="1"/>
  <c r="Q128" i="25"/>
  <c r="O37" i="25"/>
  <c r="M82" i="26"/>
  <c r="M84" i="26" s="1"/>
  <c r="K34" i="26"/>
  <c r="E97" i="25"/>
  <c r="E105" i="25" s="1"/>
  <c r="N63" i="25"/>
  <c r="N70" i="25" s="1"/>
  <c r="M63" i="25"/>
  <c r="J82" i="26"/>
  <c r="J84" i="26" s="1"/>
  <c r="M78" i="25"/>
  <c r="M81" i="25" s="1"/>
  <c r="J78" i="25"/>
  <c r="J81" i="25" s="1"/>
  <c r="M120" i="25"/>
  <c r="M121" i="25" s="1"/>
  <c r="E82" i="26"/>
  <c r="M34" i="26"/>
  <c r="F61" i="26"/>
  <c r="F63" i="26" s="1"/>
  <c r="F19" i="26"/>
  <c r="L37" i="26"/>
  <c r="L40" i="26" s="1"/>
  <c r="Q134" i="25"/>
  <c r="O61" i="26"/>
  <c r="E58" i="26"/>
  <c r="H52" i="26"/>
  <c r="H53" i="26" s="1"/>
  <c r="K97" i="25"/>
  <c r="K105" i="25" s="1"/>
  <c r="E131" i="25"/>
  <c r="H120" i="25"/>
  <c r="H121" i="25" s="1"/>
  <c r="Q90" i="25"/>
  <c r="H34" i="26"/>
  <c r="H35" i="26" s="1"/>
  <c r="G78" i="25"/>
  <c r="G81" i="25" s="1"/>
  <c r="J34" i="26"/>
  <c r="J35" i="26" s="1"/>
  <c r="K88" i="26"/>
  <c r="B23" i="15"/>
  <c r="B19" i="15"/>
  <c r="B22" i="15"/>
  <c r="Q31" i="26"/>
  <c r="Q43" i="26"/>
  <c r="Q71" i="26"/>
  <c r="Q25" i="25"/>
  <c r="E54" i="25"/>
  <c r="Q56" i="25"/>
  <c r="Q57" i="25"/>
  <c r="Q72" i="25"/>
  <c r="Q79" i="25"/>
  <c r="N88" i="25"/>
  <c r="N105" i="25"/>
  <c r="Q99" i="25"/>
  <c r="Q103" i="25"/>
  <c r="Q104" i="25"/>
  <c r="E111" i="25"/>
  <c r="Q108" i="25"/>
  <c r="Q110" i="25"/>
  <c r="M47" i="25"/>
  <c r="Q98" i="25"/>
  <c r="Q20" i="26"/>
  <c r="Q25" i="26"/>
  <c r="O28" i="26"/>
  <c r="Q60" i="26"/>
  <c r="N95" i="25"/>
  <c r="F70" i="25"/>
  <c r="K54" i="25"/>
  <c r="K37" i="25"/>
  <c r="Q118" i="25"/>
  <c r="G131" i="25"/>
  <c r="O46" i="26"/>
  <c r="Q105" i="26" l="1"/>
  <c r="C21" i="14" s="1"/>
  <c r="E4" i="13" s="1"/>
  <c r="J37" i="25"/>
  <c r="F144" i="25"/>
  <c r="Q144" i="25" s="1"/>
  <c r="C26" i="15" s="1"/>
  <c r="R101" i="26"/>
  <c r="Q62" i="26"/>
  <c r="R58" i="26"/>
  <c r="L70" i="25"/>
  <c r="N84" i="26"/>
  <c r="O47" i="25"/>
  <c r="Q123" i="25"/>
  <c r="R131" i="25" s="1"/>
  <c r="N23" i="25"/>
  <c r="Q10" i="25"/>
  <c r="H61" i="25"/>
  <c r="Q61" i="25" s="1"/>
  <c r="C11" i="15" s="1"/>
  <c r="J88" i="25"/>
  <c r="Q74" i="25"/>
  <c r="Q9" i="26"/>
  <c r="R11" i="26" s="1"/>
  <c r="Q41" i="25"/>
  <c r="Q14" i="25"/>
  <c r="O53" i="26"/>
  <c r="M70" i="25"/>
  <c r="M46" i="26"/>
  <c r="P26" i="27"/>
  <c r="C33" i="12" s="1"/>
  <c r="R54" i="25"/>
  <c r="P36" i="27"/>
  <c r="E33" i="12" s="1"/>
  <c r="Q68" i="25"/>
  <c r="R105" i="26"/>
  <c r="Q68" i="26"/>
  <c r="C13" i="14" s="1"/>
  <c r="O63" i="26"/>
  <c r="O92" i="26" s="1"/>
  <c r="O107" i="26" s="1"/>
  <c r="R68" i="26"/>
  <c r="L12" i="25"/>
  <c r="G12" i="25"/>
  <c r="H12" i="25"/>
  <c r="J12" i="25"/>
  <c r="Q86" i="25"/>
  <c r="R30" i="25"/>
  <c r="P35" i="26"/>
  <c r="P92" i="26" s="1"/>
  <c r="P107" i="26" s="1"/>
  <c r="N92" i="26"/>
  <c r="N107" i="26" s="1"/>
  <c r="M53" i="26"/>
  <c r="M17" i="26"/>
  <c r="Q101" i="26"/>
  <c r="C19" i="14" s="1"/>
  <c r="E3" i="13" s="1"/>
  <c r="G23" i="26"/>
  <c r="G92" i="26" s="1"/>
  <c r="G107" i="26" s="1"/>
  <c r="Q70" i="26"/>
  <c r="O40" i="26"/>
  <c r="Q40" i="26" s="1"/>
  <c r="C8" i="14" s="1"/>
  <c r="Q73" i="26"/>
  <c r="R76" i="26" s="1"/>
  <c r="R37" i="25"/>
  <c r="Q101" i="25"/>
  <c r="F81" i="25"/>
  <c r="Q81" i="25" s="1"/>
  <c r="C13" i="15" s="1"/>
  <c r="R23" i="25"/>
  <c r="Q9" i="25"/>
  <c r="Q97" i="25"/>
  <c r="Q95" i="25"/>
  <c r="C15" i="15" s="1"/>
  <c r="H105" i="25"/>
  <c r="R144" i="25"/>
  <c r="Q23" i="25"/>
  <c r="C6" i="15" s="1"/>
  <c r="H47" i="25"/>
  <c r="Q111" i="25"/>
  <c r="C17" i="15" s="1"/>
  <c r="I70" i="25"/>
  <c r="I145" i="25" s="1"/>
  <c r="Q30" i="25"/>
  <c r="C7" i="15" s="1"/>
  <c r="E12" i="25"/>
  <c r="Q7" i="25"/>
  <c r="P145" i="25"/>
  <c r="Q30" i="26"/>
  <c r="E35" i="26"/>
  <c r="M54" i="25"/>
  <c r="Q54" i="25" s="1"/>
  <c r="C10" i="15" s="1"/>
  <c r="C21" i="15"/>
  <c r="R139" i="25"/>
  <c r="Q78" i="25"/>
  <c r="Q65" i="25"/>
  <c r="J53" i="26"/>
  <c r="E17" i="26"/>
  <c r="Q14" i="26"/>
  <c r="M12" i="25"/>
  <c r="Q42" i="25"/>
  <c r="R47" i="25" s="1"/>
  <c r="E47" i="25"/>
  <c r="F88" i="25"/>
  <c r="Q88" i="25" s="1"/>
  <c r="C14" i="15" s="1"/>
  <c r="Q84" i="25"/>
  <c r="J105" i="25"/>
  <c r="R28" i="26"/>
  <c r="Q63" i="25"/>
  <c r="E70" i="25"/>
  <c r="Q76" i="26"/>
  <c r="C14" i="14" s="1"/>
  <c r="Q49" i="26"/>
  <c r="Q120" i="25"/>
  <c r="R121" i="25" s="1"/>
  <c r="E121" i="25"/>
  <c r="Q121" i="25" s="1"/>
  <c r="C18" i="15" s="1"/>
  <c r="Q93" i="25"/>
  <c r="R95" i="25" s="1"/>
  <c r="Q34" i="26"/>
  <c r="K35" i="26"/>
  <c r="Q61" i="26"/>
  <c r="R63" i="26" s="1"/>
  <c r="E63" i="26"/>
  <c r="J28" i="26"/>
  <c r="Q16" i="26"/>
  <c r="H17" i="26"/>
  <c r="H92" i="26" s="1"/>
  <c r="H107" i="26" s="1"/>
  <c r="O145" i="25"/>
  <c r="K90" i="26"/>
  <c r="Q90" i="26" s="1"/>
  <c r="C16" i="14" s="1"/>
  <c r="Q88" i="26"/>
  <c r="R90" i="26" s="1"/>
  <c r="E84" i="26"/>
  <c r="Q84" i="26" s="1"/>
  <c r="C15" i="14" s="1"/>
  <c r="Q82" i="26"/>
  <c r="R84" i="26" s="1"/>
  <c r="L35" i="26"/>
  <c r="L92" i="26" s="1"/>
  <c r="L107" i="26" s="1"/>
  <c r="Q39" i="26"/>
  <c r="I23" i="26"/>
  <c r="I92" i="26" s="1"/>
  <c r="I107" i="26" s="1"/>
  <c r="Q37" i="26"/>
  <c r="Q11" i="26"/>
  <c r="C3" i="14" s="1"/>
  <c r="Q52" i="26"/>
  <c r="F23" i="26"/>
  <c r="Q19" i="26"/>
  <c r="Q131" i="25"/>
  <c r="C19" i="15" s="1"/>
  <c r="L145" i="25"/>
  <c r="Q58" i="26"/>
  <c r="C11" i="14" s="1"/>
  <c r="F46" i="26"/>
  <c r="Q45" i="26"/>
  <c r="R46" i="26" s="1"/>
  <c r="E53" i="26"/>
  <c r="Q21" i="26"/>
  <c r="M35" i="26"/>
  <c r="Q37" i="25"/>
  <c r="C8" i="15" s="1"/>
  <c r="K145" i="25"/>
  <c r="G145" i="25"/>
  <c r="R111" i="25"/>
  <c r="N145" i="25"/>
  <c r="R61" i="25"/>
  <c r="Q46" i="26" l="1"/>
  <c r="C9" i="14" s="1"/>
  <c r="R81" i="25"/>
  <c r="Q63" i="26"/>
  <c r="C12" i="14" s="1"/>
  <c r="Q53" i="26"/>
  <c r="C10" i="14" s="1"/>
  <c r="M92" i="26"/>
  <c r="M107" i="26" s="1"/>
  <c r="J145" i="25"/>
  <c r="F145" i="25"/>
  <c r="Q47" i="25"/>
  <c r="C9" i="15" s="1"/>
  <c r="R105" i="25"/>
  <c r="R88" i="25"/>
  <c r="R23" i="26"/>
  <c r="J92" i="26"/>
  <c r="J107" i="26" s="1"/>
  <c r="R53" i="26"/>
  <c r="R40" i="26"/>
  <c r="R35" i="26"/>
  <c r="R12" i="25"/>
  <c r="Q70" i="25"/>
  <c r="C12" i="15" s="1"/>
  <c r="H145" i="25"/>
  <c r="Q12" i="25"/>
  <c r="C5" i="15" s="1"/>
  <c r="M145" i="25"/>
  <c r="Q28" i="26"/>
  <c r="C6" i="14" s="1"/>
  <c r="R17" i="26"/>
  <c r="Q35" i="26"/>
  <c r="C7" i="14" s="1"/>
  <c r="F92" i="26"/>
  <c r="F107" i="26" s="1"/>
  <c r="Q23" i="26"/>
  <c r="C5" i="14" s="1"/>
  <c r="E92" i="26"/>
  <c r="Q17" i="26"/>
  <c r="C4" i="14" s="1"/>
  <c r="Q105" i="25"/>
  <c r="C16" i="15" s="1"/>
  <c r="E145" i="25"/>
  <c r="R70" i="25"/>
  <c r="K92" i="26"/>
  <c r="K107" i="26" s="1"/>
  <c r="R145" i="25" l="1"/>
  <c r="Q145" i="25"/>
  <c r="C27" i="15"/>
  <c r="E6" i="13" s="1"/>
  <c r="F6" i="13" s="1"/>
  <c r="R107" i="26"/>
  <c r="C17" i="14"/>
  <c r="E2" i="13" s="1"/>
  <c r="E5" i="13" s="1"/>
  <c r="F5" i="13" s="1"/>
  <c r="E107" i="26"/>
  <c r="Q107" i="26" s="1"/>
  <c r="Q92" i="26"/>
  <c r="F12" i="13" l="1"/>
  <c r="F8" i="13"/>
  <c r="E8" i="13" l="1"/>
  <c r="B8" i="13"/>
  <c r="F17" i="13"/>
  <c r="B12" i="13"/>
  <c r="E12" i="13"/>
  <c r="B17" i="13" l="1"/>
  <c r="E17" i="13"/>
</calcChain>
</file>

<file path=xl/sharedStrings.xml><?xml version="1.0" encoding="utf-8"?>
<sst xmlns="http://schemas.openxmlformats.org/spreadsheetml/2006/main" count="749" uniqueCount="530">
  <si>
    <t xml:space="preserve">edizione del </t>
  </si>
  <si>
    <t>COMPILARE I CAMPI IN GIALLO SECONDO QUANTO RICHIESTO NELLA COLONNA IN VERDE A SINISTRA</t>
  </si>
  <si>
    <t xml:space="preserve">REVISIONE </t>
  </si>
  <si>
    <t>TITOLO DELL'ENTE</t>
  </si>
  <si>
    <t>COMUNE</t>
  </si>
  <si>
    <t>VIA</t>
  </si>
  <si>
    <t>TELEFONO</t>
  </si>
  <si>
    <t>U.P.</t>
  </si>
  <si>
    <t>ABITANTI         N°</t>
  </si>
  <si>
    <t>BATTESIMI      N°</t>
  </si>
  <si>
    <t>MATRIMONI     N°</t>
  </si>
  <si>
    <t>SEPOLTURE   N°</t>
  </si>
  <si>
    <t>Dati Bancari primo conto</t>
  </si>
  <si>
    <t>Eventuale secondo conto</t>
  </si>
  <si>
    <t xml:space="preserve">C/C </t>
  </si>
  <si>
    <t>BANCA</t>
  </si>
  <si>
    <t>IBAN</t>
  </si>
  <si>
    <t>Personale della Parrocchia</t>
  </si>
  <si>
    <t>N°SACERDOTI</t>
  </si>
  <si>
    <t>PERSONALE DIPENDENTE</t>
  </si>
  <si>
    <t>N° PERSONE PER IL VITTO</t>
  </si>
  <si>
    <t xml:space="preserve">Anno  </t>
  </si>
  <si>
    <t>ANNO DEL BILANCIO</t>
  </si>
  <si>
    <t>DATA FINE ESERCIZIO</t>
  </si>
  <si>
    <t>formato: gg/mm/aaaa</t>
  </si>
  <si>
    <t>VALUTA</t>
  </si>
  <si>
    <t xml:space="preserve">   €</t>
  </si>
  <si>
    <t>ATTIVITA'</t>
  </si>
  <si>
    <t>CASSA CONTANTI</t>
  </si>
  <si>
    <t>alla data del 31/12 dell'anno cui si riferisce il consuntivo</t>
  </si>
  <si>
    <t>SALDO BANCHE</t>
  </si>
  <si>
    <t>SALDO POSTA</t>
  </si>
  <si>
    <t>BUONI DEL TESORO</t>
  </si>
  <si>
    <t>CREDITI DIVERSI</t>
  </si>
  <si>
    <t>PASSIVITA'</t>
  </si>
  <si>
    <t>BANCHE</t>
  </si>
  <si>
    <t>POSTA</t>
  </si>
  <si>
    <t>DEBITI: verso Arcidiocesi</t>
  </si>
  <si>
    <t xml:space="preserve">               verso Enti</t>
  </si>
  <si>
    <t xml:space="preserve">               verso Privati                                                             </t>
  </si>
  <si>
    <t xml:space="preserve">               verso imprese,fornitori,professionisti.                                    </t>
  </si>
  <si>
    <t xml:space="preserve">IMPORTO TOTALE APPROVATO DI EVENTUALI LAVORI STRAORDINARI </t>
  </si>
  <si>
    <t>TOTALE DELL'ANNO PRECEDENTE (con il segno - se in disavanzo)</t>
  </si>
  <si>
    <t>Totale Generale</t>
  </si>
  <si>
    <t>Totale Parziale</t>
  </si>
  <si>
    <t>Giorno</t>
  </si>
  <si>
    <t>Mese</t>
  </si>
  <si>
    <t>Codice*</t>
  </si>
  <si>
    <t>Causale 1</t>
  </si>
  <si>
    <t>Causale 2</t>
  </si>
  <si>
    <t>Causale 3</t>
  </si>
  <si>
    <t>Importo Euro</t>
  </si>
  <si>
    <t>* Inserire i codici del piano dei conti</t>
  </si>
  <si>
    <t>ultima riga sommabile</t>
  </si>
  <si>
    <t xml:space="preserve">BILANCIO </t>
  </si>
  <si>
    <t>Piano dei conti Parrocchiale da scrivere</t>
  </si>
  <si>
    <t>SINTESI DELLE ENTRATE</t>
  </si>
  <si>
    <t xml:space="preserve">Codice  </t>
  </si>
  <si>
    <t>ENTRATE</t>
  </si>
  <si>
    <t>Gennaio</t>
  </si>
  <si>
    <t>Febbraio</t>
  </si>
  <si>
    <t>Marzo</t>
  </si>
  <si>
    <t>Aprile</t>
  </si>
  <si>
    <t>Maggio</t>
  </si>
  <si>
    <t>Giugno</t>
  </si>
  <si>
    <t>Luglio</t>
  </si>
  <si>
    <t>Agosto</t>
  </si>
  <si>
    <t>Settembre</t>
  </si>
  <si>
    <t>Ottobre</t>
  </si>
  <si>
    <t>Novembre</t>
  </si>
  <si>
    <t>Dicembre</t>
  </si>
  <si>
    <t>Generale</t>
  </si>
  <si>
    <t>OFFERTE ALLA CHIESA</t>
  </si>
  <si>
    <t>Privati</t>
  </si>
  <si>
    <t>Eventi</t>
  </si>
  <si>
    <t>Varie</t>
  </si>
  <si>
    <t>Totale Offerte alla Chiesa</t>
  </si>
  <si>
    <t>COLLETTE FESTIVE E FERIALI</t>
  </si>
  <si>
    <t>S.Messe Festive</t>
  </si>
  <si>
    <t>S.Messe Feriali</t>
  </si>
  <si>
    <t xml:space="preserve">Totale Collette </t>
  </si>
  <si>
    <t>RACCOLTE  EVENTI</t>
  </si>
  <si>
    <t>Battesimi</t>
  </si>
  <si>
    <t>Matrimoni</t>
  </si>
  <si>
    <t>Sepolture</t>
  </si>
  <si>
    <t>Altro</t>
  </si>
  <si>
    <t>Totale Raccolte Eventi</t>
  </si>
  <si>
    <t>OFFERTE VARIE</t>
  </si>
  <si>
    <t>Bussole</t>
  </si>
  <si>
    <t>Candele A</t>
  </si>
  <si>
    <t>Candele B</t>
  </si>
  <si>
    <t>Totale Offerte Varie</t>
  </si>
  <si>
    <t>RACCOLTE  VARIE</t>
  </si>
  <si>
    <t>Banchi di Beneficenza</t>
  </si>
  <si>
    <t>Lotterie</t>
  </si>
  <si>
    <t>varie</t>
  </si>
  <si>
    <t>Totale Raccolte Varie</t>
  </si>
  <si>
    <t>OFFERTE MEDIA</t>
  </si>
  <si>
    <t>Bollettino Parrocchiale</t>
  </si>
  <si>
    <t>web</t>
  </si>
  <si>
    <t>Totale Offerte Media</t>
  </si>
  <si>
    <t>OFFERTE PER CASE,CAMPI…</t>
  </si>
  <si>
    <t>Vacanze</t>
  </si>
  <si>
    <t>Campi</t>
  </si>
  <si>
    <t>Totale case,campi---</t>
  </si>
  <si>
    <t>ORATORIO - ESTATE RAGAZZI</t>
  </si>
  <si>
    <t>Quote</t>
  </si>
  <si>
    <t>Contributi</t>
  </si>
  <si>
    <t>Offerte</t>
  </si>
  <si>
    <t>Totale Offerte Oratorio</t>
  </si>
  <si>
    <t>INTERVENTI STRAORDINARI</t>
  </si>
  <si>
    <t>Totale O. interventi straord.</t>
  </si>
  <si>
    <t>RIMBORSO DEL PARROCO E MINISTRI</t>
  </si>
  <si>
    <t>Parroco</t>
  </si>
  <si>
    <t>Vicario parrocchiale</t>
  </si>
  <si>
    <t>Totale Rimborsi Parroco e Min</t>
  </si>
  <si>
    <t xml:space="preserve">INTERESSI </t>
  </si>
  <si>
    <t>Bancari</t>
  </si>
  <si>
    <t>Postali</t>
  </si>
  <si>
    <t>Totale interessi</t>
  </si>
  <si>
    <t>RIMBORSI VARI</t>
  </si>
  <si>
    <t>Assicurazioni</t>
  </si>
  <si>
    <t>Fotovoltaico</t>
  </si>
  <si>
    <t>Ristrutturazioni</t>
  </si>
  <si>
    <t>Vari</t>
  </si>
  <si>
    <t>Totale Rimborsi Vari</t>
  </si>
  <si>
    <t>CONTRIBUTI</t>
  </si>
  <si>
    <t>Enti Locali</t>
  </si>
  <si>
    <t>Curia</t>
  </si>
  <si>
    <t>CEI</t>
  </si>
  <si>
    <t>8x1000</t>
  </si>
  <si>
    <t>Totale Contributi</t>
  </si>
  <si>
    <t>ENTRATE MUTUI, PRESTITI…</t>
  </si>
  <si>
    <t>Mutui</t>
  </si>
  <si>
    <t>Prestiti</t>
  </si>
  <si>
    <t>Totale Mutui e Prestiti</t>
  </si>
  <si>
    <t>TOTALE ENTRATE</t>
  </si>
  <si>
    <t>AFFITTI</t>
  </si>
  <si>
    <t>Totale Affitti</t>
  </si>
  <si>
    <t>EREDITA' E VENDITE</t>
  </si>
  <si>
    <t>Eredita'</t>
  </si>
  <si>
    <t>Vendite Immobili</t>
  </si>
  <si>
    <t>Totale Eredità e Vendite</t>
  </si>
  <si>
    <t>TOTALE GENERALE</t>
  </si>
  <si>
    <t>Piano dei conti dei conti parrocchiale da scrivere</t>
  </si>
  <si>
    <t>SINTESI DELLE USCITE</t>
  </si>
  <si>
    <t>Codice</t>
  </si>
  <si>
    <t>U S C I T E</t>
  </si>
  <si>
    <t>IMPOSTE e TASSE</t>
  </si>
  <si>
    <t>IRPEG</t>
  </si>
  <si>
    <t>IRAP</t>
  </si>
  <si>
    <t>IMU</t>
  </si>
  <si>
    <t>TASI</t>
  </si>
  <si>
    <t>TARI</t>
  </si>
  <si>
    <t>ALTRO</t>
  </si>
  <si>
    <t>Totale Imposte</t>
  </si>
  <si>
    <t>UTENZE</t>
  </si>
  <si>
    <t>Energia Elettrica</t>
  </si>
  <si>
    <t>Telefonia</t>
  </si>
  <si>
    <t>Cellulari</t>
  </si>
  <si>
    <t>Acquedotto</t>
  </si>
  <si>
    <t>Totale Utenze</t>
  </si>
  <si>
    <t>RISCALDAMENTO</t>
  </si>
  <si>
    <t>Metano</t>
  </si>
  <si>
    <t>Gasolio</t>
  </si>
  <si>
    <t>Energia</t>
  </si>
  <si>
    <t>Totale Riscaldamento</t>
  </si>
  <si>
    <t>ASSICURAZIONI</t>
  </si>
  <si>
    <t>Totale Assicurazioni</t>
  </si>
  <si>
    <t xml:space="preserve">PROVVISTE PER IL CULTO </t>
  </si>
  <si>
    <t xml:space="preserve">Ostie </t>
  </si>
  <si>
    <t>Vino</t>
  </si>
  <si>
    <t>Cera</t>
  </si>
  <si>
    <t>Totale provviste per il culto</t>
  </si>
  <si>
    <t xml:space="preserve">VITTO E SERVIZI </t>
  </si>
  <si>
    <t>Acquisto derrate</t>
  </si>
  <si>
    <t>Materiali per la pulizia</t>
  </si>
  <si>
    <t>Totale spese domestiche</t>
  </si>
  <si>
    <t>REMUNERAZIONE MINISTRI</t>
  </si>
  <si>
    <t>Compensi Parroco</t>
  </si>
  <si>
    <t>Compensi Vicario e ministri ordinati</t>
  </si>
  <si>
    <t>Totale Remunerazione Ministri</t>
  </si>
  <si>
    <t>DIPENDENTI</t>
  </si>
  <si>
    <t>Stipendio</t>
  </si>
  <si>
    <t>Quota Pensione</t>
  </si>
  <si>
    <t>Versamento IRPEF e ADDIZIONALI</t>
  </si>
  <si>
    <t>TFR (quota maturata nell’anno)</t>
  </si>
  <si>
    <t>Totale Spese Dipendenti</t>
  </si>
  <si>
    <t>ATTIVITA' PASTORALI</t>
  </si>
  <si>
    <t>Libri - Riviste</t>
  </si>
  <si>
    <t>Ritiri Spirituali</t>
  </si>
  <si>
    <t>Predicatori e conferenzieri</t>
  </si>
  <si>
    <t>Catechesi</t>
  </si>
  <si>
    <t>Ritiri</t>
  </si>
  <si>
    <t>Liturgia</t>
  </si>
  <si>
    <t>Formazione</t>
  </si>
  <si>
    <t>Gite</t>
  </si>
  <si>
    <t>Totale Attività Pastorali</t>
  </si>
  <si>
    <t>MEZZI DI COMUNICAZIONE</t>
  </si>
  <si>
    <t>Sito Web</t>
  </si>
  <si>
    <t>Abbonamenti</t>
  </si>
  <si>
    <t>Totale Mezzi di Cominicazione</t>
  </si>
  <si>
    <t xml:space="preserve"> SPESE per CAMPI - RITIRI</t>
  </si>
  <si>
    <t>Affitti</t>
  </si>
  <si>
    <t>Energie</t>
  </si>
  <si>
    <t>Totale case</t>
  </si>
  <si>
    <t>Trasporti</t>
  </si>
  <si>
    <t>Totale spese oratorio</t>
  </si>
  <si>
    <t>ARREDI E ATTREZZATURE</t>
  </si>
  <si>
    <t>Totale Arredi e Attrezzature</t>
  </si>
  <si>
    <t>MANUTENZIONE ORDINARIA</t>
  </si>
  <si>
    <t>Chiesa</t>
  </si>
  <si>
    <t>Casa Parrocchiale</t>
  </si>
  <si>
    <t>Totale Man. Ordinaria</t>
  </si>
  <si>
    <t>INTERVENTI  AUTORIZZATI</t>
  </si>
  <si>
    <t>Totale interventi Autorizzati</t>
  </si>
  <si>
    <t>VERSAMENTI</t>
  </si>
  <si>
    <t xml:space="preserve">Versamenti al seminario </t>
  </si>
  <si>
    <t>Versamenti alla Curia</t>
  </si>
  <si>
    <t>Alla Diocesi: 2%  (entrate ordinarie)</t>
  </si>
  <si>
    <t xml:space="preserve">Alla Diocesi: 10% (entrate affitti immobiliari parrocchiali) </t>
  </si>
  <si>
    <t>Alla Diocesi: 10%  (su entrate per eredità  o vendite  immobiliari)</t>
  </si>
  <si>
    <t>Versamenti annui per mutui o prestiti (verso banche, Arcidiocesi, privati)</t>
  </si>
  <si>
    <t>Totale Versamenti</t>
  </si>
  <si>
    <t xml:space="preserve">Totale </t>
  </si>
  <si>
    <t>TOTALE USCITE</t>
  </si>
  <si>
    <t>Gestioni speciali non a Bilancio</t>
  </si>
  <si>
    <t>* INSERIRE I CODICI LETTERALI DELLA PAGINA 5</t>
  </si>
  <si>
    <t>ARCIDIOCESI DI TORINO</t>
  </si>
  <si>
    <t>( riservato all'ufficio)</t>
  </si>
  <si>
    <t>EVIDENZA CONTRIBUTI ALLA DIOCESI</t>
  </si>
  <si>
    <t xml:space="preserve">                         BILANCIO</t>
  </si>
  <si>
    <t xml:space="preserve">CONSUNTIVO PRESENTATO IL </t>
  </si>
  <si>
    <t>(Compilazione a cura dell'ufficio)</t>
  </si>
  <si>
    <t xml:space="preserve"> SU ENTRATE                         </t>
  </si>
  <si>
    <t xml:space="preserve"> SU AFFITTI                            </t>
  </si>
  <si>
    <t xml:space="preserve">CHIESE E CAPPELLE VARIE    </t>
  </si>
  <si>
    <t xml:space="preserve">TOTALE  €       </t>
  </si>
  <si>
    <t>versato il</t>
  </si>
  <si>
    <t xml:space="preserve">CONSUNTIVO "PARROCCHIA ED OPERE"  - </t>
  </si>
  <si>
    <t>Parrocchia:</t>
  </si>
  <si>
    <t>N.</t>
  </si>
  <si>
    <t>(riservato all'ufficio)</t>
  </si>
  <si>
    <t>Comune di :</t>
  </si>
  <si>
    <t>Via</t>
  </si>
  <si>
    <r>
      <t xml:space="preserve">U.P. N.             </t>
    </r>
    <r>
      <rPr>
        <b/>
        <sz val="11"/>
        <rFont val="Arial"/>
        <family val="2"/>
      </rPr>
      <t xml:space="preserve"> </t>
    </r>
    <r>
      <rPr>
        <sz val="11"/>
        <rFont val="Arial"/>
        <family val="2"/>
      </rPr>
      <t xml:space="preserve">                      </t>
    </r>
    <r>
      <rPr>
        <b/>
        <u/>
        <sz val="12"/>
        <rFont val="Arial"/>
        <family val="2"/>
      </rPr>
      <t/>
    </r>
  </si>
  <si>
    <t>C/C  N°</t>
  </si>
  <si>
    <t>Presso</t>
  </si>
  <si>
    <t>si     no</t>
  </si>
  <si>
    <t xml:space="preserve"> INTESTATO ALLA PARROCCHIA </t>
  </si>
  <si>
    <t>(cancellare la voce che non interessa)</t>
  </si>
  <si>
    <t xml:space="preserve"> INTESTATO ALLA PARROCCHIA</t>
  </si>
  <si>
    <t>DATI STATISTICI:</t>
  </si>
  <si>
    <t>SACERDOTI    N°</t>
  </si>
  <si>
    <t xml:space="preserve">IL PARROCO </t>
  </si>
  <si>
    <t>(firma)</t>
  </si>
  <si>
    <t>Telefono</t>
  </si>
  <si>
    <t>I MEMBRI DEL CONSIGLIO PARROCCHIALE</t>
  </si>
  <si>
    <t>AFFARI ECONOMICI</t>
  </si>
  <si>
    <t>Per favore:</t>
  </si>
  <si>
    <t>Il consuntivo dovrà essere presentato</t>
  </si>
  <si>
    <t>(firme)</t>
  </si>
  <si>
    <t xml:space="preserve">in duplice copia entro il </t>
  </si>
  <si>
    <t>USCITE GENERALI - ORDINARIA E STRAORDINARIA AMMINISTRAZIONE -</t>
  </si>
  <si>
    <t>USCITE</t>
  </si>
  <si>
    <t>Imposte e tasse (IRPEG - IRAP - IMU - TARSU e varie)</t>
  </si>
  <si>
    <t>Utenze  (luce, gas, acqua,telefono)</t>
  </si>
  <si>
    <t>Riscaldamento casa - chiesa e locali pastorali</t>
  </si>
  <si>
    <t>Assicurazioni gravanti su chiesa, casa ed opere</t>
  </si>
  <si>
    <t>Provviste per il culto</t>
  </si>
  <si>
    <t xml:space="preserve">Spese parrocchiali vitto e servizi domestici                                                                                                                                                                   Persone N.° </t>
  </si>
  <si>
    <t>Remunerazione del Parroco e compensi Ministri ordinati</t>
  </si>
  <si>
    <t xml:space="preserve">Personale dipendente dell'Ente Parrocchia N°  </t>
  </si>
  <si>
    <t>Attività pastorali:  catechesi,  liturgia,  formazione, ufficio parrocchiale</t>
  </si>
  <si>
    <t>Mezzi di comunicazione: bollettini, siti web, abbonamenti</t>
  </si>
  <si>
    <t>Case per ferie,  campi, ritiri.........</t>
  </si>
  <si>
    <t>Oratorio - estate ragazzi</t>
  </si>
  <si>
    <t>Arredi e attrezzature</t>
  </si>
  <si>
    <t>Manutenzione ordinaria chiesa e fabbricati (e sorveglianza)</t>
  </si>
  <si>
    <t xml:space="preserve">Interventi autorizzati di natura straordinaria: quota pagata nel </t>
  </si>
  <si>
    <t xml:space="preserve">                             (importo  autorizzazione € </t>
  </si>
  <si>
    <t>)</t>
  </si>
  <si>
    <t>Versamenti al seminario (SS. Messe binate festive)</t>
  </si>
  <si>
    <t>Versamenti alla Curia (SS. Messe binate feriali, trinate festive, cumulative ecc.)</t>
  </si>
  <si>
    <t>Versamenti annui ad estinzione dei mutui o prestiti gravanti sulla Parrocchia  (a banche, Arcidiocesi, privati)</t>
  </si>
  <si>
    <t>Spese bancarie (Imposta di bollo - Spese tenuta conto - Int. passivi - Perdite su titoli)</t>
  </si>
  <si>
    <t xml:space="preserve">ENTRATE GENERALI - ORDINARIA E STRAORDINARIA AMMINISTRAZIONE  - </t>
  </si>
  <si>
    <t>1</t>
  </si>
  <si>
    <t>Offerte S.Messe</t>
  </si>
  <si>
    <t>2</t>
  </si>
  <si>
    <t>Collette festive e feriali</t>
  </si>
  <si>
    <t>3</t>
  </si>
  <si>
    <t>Offerte in occasione di eventi (matrimoni, battesimi, sepolture)</t>
  </si>
  <si>
    <t>4</t>
  </si>
  <si>
    <t>Offerte varie (bussole, candele, ecc.)</t>
  </si>
  <si>
    <t>5</t>
  </si>
  <si>
    <t>Raccolte varie (banchi di beneficenza,  ecc.)</t>
  </si>
  <si>
    <t>6</t>
  </si>
  <si>
    <t>Mezzi di comunicazione:  bollettini e vari</t>
  </si>
  <si>
    <t>7</t>
  </si>
  <si>
    <t>Case per ferie, campi, ritiri...</t>
  </si>
  <si>
    <t>8</t>
  </si>
  <si>
    <t>Oratorio - estate ragazzi   (quote e contributi)</t>
  </si>
  <si>
    <t>9</t>
  </si>
  <si>
    <t>Sottoscrizione e raccolte per gli interventi elencati negli atti di straordinaria amministrazione</t>
  </si>
  <si>
    <t>10</t>
  </si>
  <si>
    <t>Rimborso del parroco e sacerdoti per vitto e servizi domestici (sulla base di € 309,87 = mensili)</t>
  </si>
  <si>
    <t>11</t>
  </si>
  <si>
    <t xml:space="preserve">Interessi   bancari e/o  postali </t>
  </si>
  <si>
    <t>12</t>
  </si>
  <si>
    <t xml:space="preserve">Rimborsi vari (legati da Curia, assicurazioni, fotovoltaico, ecc.)  </t>
  </si>
  <si>
    <t>13</t>
  </si>
  <si>
    <t>Contributi da Comune, Regione, Banche,  8‰, CEI,....(*)</t>
  </si>
  <si>
    <t>14</t>
  </si>
  <si>
    <t>Mutui - prestiti    (*)</t>
  </si>
  <si>
    <t>(*) Sottolineare il termine che interessa</t>
  </si>
  <si>
    <t xml:space="preserve">TOTALI AFFITTI PER IMMOBILI PARROCCHIALI                    €  </t>
  </si>
  <si>
    <t xml:space="preserve">ENTRATE PER EREDITA' E RICAVI VENDITA IMMOBILI        €  </t>
  </si>
  <si>
    <t>NOTE UTILI PER IL CALCOLO DELLA CONTRIBUZIONE DIOCESANA</t>
  </si>
  <si>
    <t xml:space="preserve">Per facilitare il calcolo del contributo dovuto sulle entrate tenere presente che:   </t>
  </si>
  <si>
    <r>
      <rPr>
        <b/>
        <sz val="9"/>
        <rFont val="Arial"/>
        <family val="2"/>
      </rPr>
      <t xml:space="preserve">dal n. 1 al n. 6 </t>
    </r>
    <r>
      <rPr>
        <sz val="9"/>
        <rFont val="Arial"/>
        <family val="2"/>
      </rPr>
      <t>:    si  calcola il 2%;</t>
    </r>
  </si>
  <si>
    <r>
      <rPr>
        <b/>
        <sz val="9"/>
        <rFont val="Arial"/>
        <family val="2"/>
      </rPr>
      <t>n. 7  e n. 8</t>
    </r>
    <r>
      <rPr>
        <sz val="9"/>
        <rFont val="Arial"/>
        <family val="2"/>
      </rPr>
      <t xml:space="preserve">:           dalle entrate si detraggono le spese effettive elencate nelle USCITE   ai n. 11  e 12   </t>
    </r>
  </si>
  <si>
    <t xml:space="preserve">                               e  sulla rimanenza si versa il 2%;</t>
  </si>
  <si>
    <r>
      <rPr>
        <b/>
        <sz val="9"/>
        <rFont val="Arial"/>
        <family val="2"/>
      </rPr>
      <t>dal n. 9</t>
    </r>
    <r>
      <rPr>
        <sz val="9"/>
        <rFont val="Arial"/>
        <family val="2"/>
      </rPr>
      <t>:                esente da tassazione se rispetta le condizioni di cui alla voce 15 delle uscite;</t>
    </r>
  </si>
  <si>
    <r>
      <t xml:space="preserve">dal n.10 al n.14: </t>
    </r>
    <r>
      <rPr>
        <sz val="9"/>
        <rFont val="Arial"/>
        <family val="2"/>
      </rPr>
      <t>queste voci sono esenti</t>
    </r>
  </si>
  <si>
    <r>
      <rPr>
        <b/>
        <sz val="9"/>
        <rFont val="Arial"/>
        <family val="2"/>
      </rPr>
      <t>Entrate per affitti di immobili parrocchiali</t>
    </r>
    <r>
      <rPr>
        <sz val="9"/>
        <rFont val="Arial"/>
        <family val="2"/>
      </rPr>
      <t>:  il contributo è il 10%;</t>
    </r>
  </si>
  <si>
    <r>
      <rPr>
        <b/>
        <sz val="9"/>
        <rFont val="Arial"/>
        <family val="2"/>
      </rPr>
      <t>Entrate per eredità e ricavi da  vendita immobili</t>
    </r>
    <r>
      <rPr>
        <sz val="9"/>
        <rFont val="Arial"/>
        <family val="2"/>
      </rPr>
      <t>: per motivi contabili  il  contributo  del  10%  alla  Diocesi    viene  calcolato  e  versato  in tempi  diversi,  quindi  non è  inserito in prima  pagina nel riepilogo dei contributi da versare alla presentazione del bilancio.</t>
    </r>
  </si>
  <si>
    <t>I CONTEGGI DEI CONTRIBUTI VERRANO EFFETTUATI DALLA TESORERIA DELLA CURIA E INDICATI                               DALLA STESSA NEL FRONTESPIZIO DEL MODULO</t>
  </si>
  <si>
    <t>RIEPILOGO</t>
  </si>
  <si>
    <t xml:space="preserve">    ENTRATE</t>
  </si>
  <si>
    <t>€</t>
  </si>
  <si>
    <t>+  AFFITTI</t>
  </si>
  <si>
    <t>+ EREDITA' E VENDITA IMMOBILI</t>
  </si>
  <si>
    <t xml:space="preserve">   TOTALE ENTRATE</t>
  </si>
  <si>
    <t>-   USCITE</t>
  </si>
  <si>
    <r>
      <t>(1)</t>
    </r>
    <r>
      <rPr>
        <sz val="11"/>
        <rFont val="Arial"/>
        <family val="2"/>
      </rPr>
      <t xml:space="preserve"> </t>
    </r>
  </si>
  <si>
    <r>
      <t xml:space="preserve">                                                        </t>
    </r>
    <r>
      <rPr>
        <b/>
        <sz val="11"/>
        <rFont val="Arial"/>
        <family val="2"/>
      </rPr>
      <t>(2)</t>
    </r>
    <r>
      <rPr>
        <sz val="11"/>
        <rFont val="Arial"/>
        <family val="2"/>
      </rPr>
      <t xml:space="preserve"> </t>
    </r>
  </si>
  <si>
    <r>
      <t xml:space="preserve">                                                        (3)</t>
    </r>
    <r>
      <rPr>
        <sz val="11"/>
        <rFont val="Arial"/>
        <family val="2"/>
      </rPr>
      <t xml:space="preserve"> </t>
    </r>
  </si>
  <si>
    <t>(4)</t>
  </si>
  <si>
    <t xml:space="preserve">SITUAZIONE   FINANZIARIA   AL </t>
  </si>
  <si>
    <t>IMPORTI</t>
  </si>
  <si>
    <t>(A) ATTIVITA'</t>
  </si>
  <si>
    <t>Cassa Contanti</t>
  </si>
  <si>
    <t>BOT - CCT - BUONI TESORO PLURIENNALI - ecc.</t>
  </si>
  <si>
    <t xml:space="preserve">             TOTALE ATTIVITA'</t>
  </si>
  <si>
    <t>(B) PASSIVITA'</t>
  </si>
  <si>
    <t>DEBITI :verso Arcidiocesi</t>
  </si>
  <si>
    <t xml:space="preserve">             verso Enti</t>
  </si>
  <si>
    <t xml:space="preserve">             verso Privati                                                             </t>
  </si>
  <si>
    <t xml:space="preserve">             verso imprese,fornitori,professionisti.                                    </t>
  </si>
  <si>
    <t xml:space="preserve">             TOTALE PASSIVITA'</t>
  </si>
  <si>
    <t>NOTE:</t>
  </si>
  <si>
    <r>
      <rPr>
        <b/>
        <sz val="9"/>
        <rFont val="Arial"/>
        <family val="2"/>
      </rPr>
      <t xml:space="preserve">(1)  </t>
    </r>
    <r>
      <rPr>
        <sz val="9"/>
        <rFont val="Arial"/>
        <family val="2"/>
      </rPr>
      <t>-    Sottolineare, come per le voci successive, il termine che interessa</t>
    </r>
  </si>
  <si>
    <r>
      <rPr>
        <b/>
        <sz val="9"/>
        <rFont val="Arial"/>
        <family val="2"/>
      </rPr>
      <t>(2)   -</t>
    </r>
    <r>
      <rPr>
        <sz val="9"/>
        <rFont val="Arial"/>
        <family val="2"/>
      </rPr>
      <t xml:space="preserve">    Riportare la cifra di voce (1)</t>
    </r>
  </si>
  <si>
    <r>
      <rPr>
        <b/>
        <sz val="9"/>
        <rFont val="Arial"/>
        <family val="2"/>
      </rPr>
      <t xml:space="preserve">(4)  </t>
    </r>
    <r>
      <rPr>
        <sz val="9"/>
        <rFont val="Arial"/>
        <family val="2"/>
      </rPr>
      <t xml:space="preserve"> -    Saldo delle cifre indicate alle voci (2) e (3)</t>
    </r>
  </si>
  <si>
    <t xml:space="preserve">LAVORI ESEGUITI NELL' </t>
  </si>
  <si>
    <t>DESCRIZIONE IN BREVE E AMMONTARE</t>
  </si>
  <si>
    <t>DETTAGLIO DEBITI RESIDUI VERSO FORNITORI,  IMPRESE, PROFESSIONISTI</t>
  </si>
  <si>
    <t>Piano dei conti</t>
  </si>
  <si>
    <t>EVIDENZA GESTIONI SPECIALI</t>
  </si>
  <si>
    <t>X</t>
  </si>
  <si>
    <t>ENTRATE    X</t>
  </si>
  <si>
    <t>USCITE    Y</t>
  </si>
  <si>
    <t xml:space="preserve">   ASILO - SCUOLA  - PENSIONATO</t>
  </si>
  <si>
    <t>Y</t>
  </si>
  <si>
    <t>DESCRIZIONE RACCOLTE PER INIZIATIVE VARIE</t>
  </si>
  <si>
    <t>(DA NON INSERIRE NEL BILANCIO)</t>
  </si>
  <si>
    <t>A</t>
  </si>
  <si>
    <t>PER LA COOPERAZIONE DIOCESANA</t>
  </si>
  <si>
    <t>B</t>
  </si>
  <si>
    <t>PER LA QUARESIMA DI FRATERNITA'</t>
  </si>
  <si>
    <t>C</t>
  </si>
  <si>
    <t>PER LA TERRA SANTA</t>
  </si>
  <si>
    <t>D</t>
  </si>
  <si>
    <t>PER LA CARITA' DEL PAPA   (OBOLO DI S. PIETRO)</t>
  </si>
  <si>
    <t>E</t>
  </si>
  <si>
    <t>PER LE MISSIONI</t>
  </si>
  <si>
    <t>F</t>
  </si>
  <si>
    <t>PER IL SEMINARIO</t>
  </si>
  <si>
    <t>G</t>
  </si>
  <si>
    <t>PER S. VINCENZO</t>
  </si>
  <si>
    <t>H</t>
  </si>
  <si>
    <t>PER CARITAS</t>
  </si>
  <si>
    <t>I</t>
  </si>
  <si>
    <t>CARITA' PARROCCHIALE*</t>
  </si>
  <si>
    <t>L</t>
  </si>
  <si>
    <t>ALTRE:</t>
  </si>
  <si>
    <t>TOTALE</t>
  </si>
  <si>
    <t>*devoluzioni della parrocchia per aiuti fraterni di povertà</t>
  </si>
  <si>
    <t xml:space="preserve">GESTIONI E INIZIATIVE SPECIALI NON A BILANCIO </t>
  </si>
  <si>
    <t xml:space="preserve">Codice </t>
  </si>
  <si>
    <t>Raccolte non a Bilancio</t>
  </si>
  <si>
    <t>per la cooperazione diocesana</t>
  </si>
  <si>
    <t>per la quaresima di fraternita'</t>
  </si>
  <si>
    <t>per la terra santa</t>
  </si>
  <si>
    <t>per la carita' del papa (obolo di s. pietro)</t>
  </si>
  <si>
    <t>per le missioni</t>
  </si>
  <si>
    <t>per il seminario</t>
  </si>
  <si>
    <t>per s. vincenzo</t>
  </si>
  <si>
    <t>per caritas</t>
  </si>
  <si>
    <t>Carita' parrocchiale</t>
  </si>
  <si>
    <t>altre:</t>
  </si>
  <si>
    <t>Totale Raccolte per Iniziative non a Bilancio</t>
  </si>
  <si>
    <t xml:space="preserve">ENTRATE </t>
  </si>
  <si>
    <t>x</t>
  </si>
  <si>
    <t>Gestioni Speciali</t>
  </si>
  <si>
    <t>Scuola Materna</t>
  </si>
  <si>
    <t>Scuola Elementare</t>
  </si>
  <si>
    <t>Media</t>
  </si>
  <si>
    <t>Istituto</t>
  </si>
  <si>
    <t>Pensionato</t>
  </si>
  <si>
    <t>Totale Entrate Gestioni speciali</t>
  </si>
  <si>
    <t>Codice Dioc.</t>
  </si>
  <si>
    <t xml:space="preserve">USCITE </t>
  </si>
  <si>
    <t>y</t>
  </si>
  <si>
    <t>Totale Uscite Gestioni Speciali</t>
  </si>
  <si>
    <t>DESCRIZIONE AFFITTI  FABBRICATI E TERRENI</t>
  </si>
  <si>
    <t>1)</t>
  </si>
  <si>
    <t>Importo canone annuo  €</t>
  </si>
  <si>
    <t xml:space="preserve">A chi    </t>
  </si>
  <si>
    <t xml:space="preserve">Tipo immobile: </t>
  </si>
  <si>
    <t>N. vani</t>
  </si>
  <si>
    <t xml:space="preserve">giornate piemontesi </t>
  </si>
  <si>
    <t>(alloggio - box -  scuola - magazzino - terreno - ecc.  )</t>
  </si>
  <si>
    <t>2)</t>
  </si>
  <si>
    <t>Tipo immobile</t>
  </si>
  <si>
    <t>3)</t>
  </si>
  <si>
    <t>4)</t>
  </si>
  <si>
    <t>VARIAZIONI</t>
  </si>
  <si>
    <t>(prestare attenzione ad indicare e motivare  eventuali variazioni rispetto all'anno precedente)</t>
  </si>
  <si>
    <t>CONSIGLIO PARROCCHIALE AFFARI ECONOMICI</t>
  </si>
  <si>
    <t>(Da compilarsi sempre)</t>
  </si>
  <si>
    <t>Comunico l'elenco dei Membri laici del Consiglio Parrocchiale Affari Economici</t>
  </si>
  <si>
    <t>5)</t>
  </si>
  <si>
    <t>Il Segretario è</t>
  </si>
  <si>
    <t>Indirizzo</t>
  </si>
  <si>
    <t>Data</t>
  </si>
  <si>
    <t>Il Parroco</t>
  </si>
  <si>
    <r>
      <t xml:space="preserve">Prot.  34/D/13            </t>
    </r>
    <r>
      <rPr>
        <b/>
        <sz val="11"/>
        <rFont val="Arial"/>
        <family val="2"/>
      </rPr>
      <t>DECRETO SULLA CONTRIBUZIONE DIOCESANA</t>
    </r>
  </si>
  <si>
    <t>PREMESSO che gli Arcivescovi miei Predecessori Card. Anastasio Alberto Ballestrero, O.C.D., e Card. Giovanni Saldarini, ispirandosi ai documenti del Concilio Ecumenico Vaticano II che considerano la Chiesa come comunità di fedeli, in cui la comunione si concretizza nella corresponsabilità di tutto il Popolo di Dio, nella condivisione e nel sostegno alle necessità anche economiche della Chiesa stessa, con decreti in data 24 febbraio 1988 e in data 1 maggio 1997 avevano stabilito specifiche determinazioni sulla contribuzione diocesana:</t>
  </si>
  <si>
    <t>CONSIDERATO che lo scorrere del tempo rende necessario un adeguamento di quanto allora disposto, per rispondere in modo opportuno e adeguato alle numerose e variegate situazioni che l’Arcidiocesi deve affrontare:</t>
  </si>
  <si>
    <r>
      <t>VISTI i numeri 46. 47 e 49 dell’</t>
    </r>
    <r>
      <rPr>
        <i/>
        <sz val="10"/>
        <rFont val="Arial"/>
        <family val="2"/>
      </rPr>
      <t>Istruzione in materia amministrativa</t>
    </r>
    <r>
      <rPr>
        <sz val="10"/>
        <rFont val="Arial"/>
        <family val="2"/>
      </rPr>
      <t>, promulgata dalla C.E.I. in data 1 settembre 2005 per «offrire orientamenti chiari e aggiornati in materia di amministrazione dei beni temporali ecclesiastici»:</t>
    </r>
  </si>
  <si>
    <r>
      <t xml:space="preserve">SENTITI in data 31 gennaio 2013 il Consiglio Diocesano per gli Affari Economici ed in data 5 febbraio 2013 il Consiglio Presbiterale, a norma del can. 1263 del </t>
    </r>
    <r>
      <rPr>
        <i/>
        <sz val="10"/>
        <rFont val="Arial"/>
        <family val="2"/>
      </rPr>
      <t>Codice di Diritto Canonico</t>
    </r>
    <r>
      <rPr>
        <sz val="10"/>
        <rFont val="Arial"/>
        <family val="2"/>
      </rPr>
      <t>:</t>
    </r>
  </si>
  <si>
    <t>CON  IL  PRESENTE  DECRETO</t>
  </si>
  <si>
    <t>S T A B I L I S C O</t>
  </si>
  <si>
    <r>
      <t xml:space="preserve">che tutte </t>
    </r>
    <r>
      <rPr>
        <b/>
        <i/>
        <sz val="10"/>
        <rFont val="Arial"/>
        <family val="2"/>
      </rPr>
      <t>le persone giuridiche pubbliche soggette al Vescovo diocesano</t>
    </r>
    <r>
      <rPr>
        <sz val="10"/>
        <rFont val="Arial"/>
        <family val="2"/>
      </rPr>
      <t xml:space="preserve"> versino alla Tesoreria diocesana -entro il termine del 31 marzo- </t>
    </r>
    <r>
      <rPr>
        <b/>
        <i/>
        <sz val="10"/>
        <rFont val="Arial"/>
        <family val="2"/>
      </rPr>
      <t>a titolo di contributo annuale</t>
    </r>
    <r>
      <rPr>
        <sz val="10"/>
        <rFont val="Arial"/>
        <family val="2"/>
      </rPr>
      <t>:</t>
    </r>
  </si>
  <si>
    <t xml:space="preserve">  a)        </t>
  </si>
  <si>
    <t xml:space="preserve">la percentuale del due per cento sulle entrate risultanti dal bilancio consuntivo del precedente anno </t>
  </si>
  <si>
    <t>solare, con eccezione delle entrate previste ai punti  b) e c) del presente decreto;</t>
  </si>
  <si>
    <t xml:space="preserve">  b)           </t>
  </si>
  <si>
    <t xml:space="preserve"> la percentuale del dieci per cento sulle entrate provenienti da canoni di locazione;</t>
  </si>
  <si>
    <t xml:space="preserve">  c)          </t>
  </si>
  <si>
    <t xml:space="preserve"> la percentuale del dieci per cento sulle entrate provenienti da atti di straordinaria amministrazione,</t>
  </si>
  <si>
    <t xml:space="preserve"> al netto delle spese e delle altre tassazioni -sia canoniche che civili- previste per tali atti. </t>
  </si>
  <si>
    <r>
      <t>È riconosciuto l’</t>
    </r>
    <r>
      <rPr>
        <b/>
        <i/>
        <sz val="10"/>
        <rFont val="Arial"/>
        <family val="2"/>
      </rPr>
      <t>esonero dal contributo del due per cento</t>
    </r>
    <r>
      <rPr>
        <sz val="10"/>
        <rFont val="Arial"/>
        <family val="2"/>
      </rPr>
      <t xml:space="preserve"> sulle sottoscrizioni e raccolte finalizzate a lavori espressamente autorizzati -a norma del decreto sulla straordinaria amministrazione dei beni temporali ecclesiastici- per nuove costruzioni, ristrutturazioni, restauro e risanamento conservativo e manutenzione straordinaria.</t>
    </r>
  </si>
  <si>
    <t>Quanto qui stabilito contribuisca ad incentivare il sostegno delle comunità alle attività pastorali diocesane e la solidarietà fra le multiformi realtà che fanno parte della nostra Chiesa particolare.</t>
  </si>
  <si>
    <t>Per quanto attiene gli atti di straordinaria amministrazione dei beni temporali ecclesiastici si devono osservare le norme contenute nello specifico decreto promulgato in data odierna.</t>
  </si>
  <si>
    <r>
      <t xml:space="preserve">Il presente decreto, promulgato con la pubblicazione sul settimanale diocesano </t>
    </r>
    <r>
      <rPr>
        <i/>
        <sz val="10"/>
        <rFont val="Arial"/>
        <family val="2"/>
      </rPr>
      <t>La Voce del Popolo</t>
    </r>
    <r>
      <rPr>
        <sz val="10"/>
        <rFont val="Arial"/>
        <family val="2"/>
      </rPr>
      <t xml:space="preserve">, </t>
    </r>
    <r>
      <rPr>
        <b/>
        <i/>
        <sz val="10"/>
        <rFont val="Arial"/>
        <family val="2"/>
      </rPr>
      <t>abroga ogni precedente disposizione diocesana in materia</t>
    </r>
    <r>
      <rPr>
        <sz val="10"/>
        <rFont val="Arial"/>
        <family val="2"/>
      </rPr>
      <t xml:space="preserve"> ed </t>
    </r>
    <r>
      <rPr>
        <b/>
        <i/>
        <sz val="10"/>
        <rFont val="Arial"/>
        <family val="2"/>
      </rPr>
      <t>entra in vigore con decorrenza immediata</t>
    </r>
    <r>
      <rPr>
        <sz val="10"/>
        <rFont val="Arial"/>
        <family val="2"/>
      </rPr>
      <t>.</t>
    </r>
  </si>
  <si>
    <r>
      <t>Dato in Torino, il giorno ventiquattro del mese di febbraio -</t>
    </r>
    <r>
      <rPr>
        <i/>
        <sz val="10"/>
        <rFont val="Arial"/>
        <family val="2"/>
      </rPr>
      <t>II Domenica di Quaresima</t>
    </r>
    <r>
      <rPr>
        <sz val="10"/>
        <rFont val="Arial"/>
        <family val="2"/>
      </rPr>
      <t>- dell'anno del Signore duemilatredici.</t>
    </r>
  </si>
  <si>
    <r>
      <t>X</t>
    </r>
    <r>
      <rPr>
        <b/>
        <sz val="11"/>
        <rFont val="Arial"/>
        <family val="2"/>
      </rPr>
      <t>Cesare  Nosiglia</t>
    </r>
  </si>
  <si>
    <t xml:space="preserve">                                                       Arcivescovo  Metropolita di Torino</t>
  </si>
  <si>
    <t xml:space="preserve">                                                                                            mons. Giacomo  Maria  Martinacci</t>
  </si>
  <si>
    <t xml:space="preserve">                                                                                                     cancelliere  arcivescovile</t>
  </si>
  <si>
    <r>
      <t xml:space="preserve">Prot.  35/D/13           </t>
    </r>
    <r>
      <rPr>
        <b/>
        <sz val="11"/>
        <rFont val="Arial"/>
        <family val="2"/>
      </rPr>
      <t>DECRETO  SUGLI ATTI DI STRAORDINARIA AMMINISTRAZIONE</t>
    </r>
  </si>
  <si>
    <t>DEI BENI TEMPORALI ECCLESIASTICI</t>
  </si>
  <si>
    <t>PREMESSO che l’Arcivescovo Card. Anastasio Alberto Ballestrero, O.C.D., con decreto in data 22 maggio 1988 aveva stabilito indicazioni normative circa gli atti eccedenti i limiti e le modalità dell’amministrazione ordinaria dei beni temporali ecclesiastici e che l’Arcivescovo Card. Giovanni Saldarini, con decreto in data 1 maggio 1997, aveva innovato parzialmente quanto precedentemente determinato:</t>
  </si>
  <si>
    <t>CONSIDERATO che lo scorrere del tempo rende necessaria una periodica revisione delle normative, per un sempre proporzionato adeguamento alle problematiche attuali nell’amministrazione dei beni temporali:</t>
  </si>
  <si>
    <r>
      <t xml:space="preserve">VISTE le </t>
    </r>
    <r>
      <rPr>
        <i/>
        <sz val="10"/>
        <rFont val="Arial"/>
        <family val="2"/>
      </rPr>
      <t>Delibere</t>
    </r>
    <r>
      <rPr>
        <sz val="10"/>
        <rFont val="Arial"/>
        <family val="2"/>
      </rPr>
      <t xml:space="preserve"> C.E.I. n. 20, del 6 settembre 1984 (innovata in data 27 marzo 1999) e nn. 37 e 38, del 21 settembre 1990, nonché l’</t>
    </r>
    <r>
      <rPr>
        <i/>
        <sz val="10"/>
        <rFont val="Arial"/>
        <family val="2"/>
      </rPr>
      <t>Istruzione in materia amministrativa</t>
    </r>
    <r>
      <rPr>
        <sz val="10"/>
        <rFont val="Arial"/>
        <family val="2"/>
      </rPr>
      <t>, promulgata dalla C.E.I. in data 1 settembre 2005, ai nn. 66-68:</t>
    </r>
  </si>
  <si>
    <r>
      <t xml:space="preserve">VISTO il disposto dei canoni 1276. 1281. 1291-1298 del </t>
    </r>
    <r>
      <rPr>
        <i/>
        <sz val="10"/>
        <rFont val="Arial"/>
        <family val="2"/>
      </rPr>
      <t>Codice di Diritto Canonico</t>
    </r>
    <r>
      <rPr>
        <sz val="10"/>
        <rFont val="Arial"/>
        <family val="2"/>
      </rPr>
      <t>:</t>
    </r>
  </si>
  <si>
    <r>
      <t xml:space="preserve">SENTITO in data 31 gennaio 2013 il Consiglio Diocesano per gli Affari Economici, a norma del can. 1281 §2 del </t>
    </r>
    <r>
      <rPr>
        <i/>
        <sz val="10"/>
        <rFont val="Arial"/>
        <family val="2"/>
      </rPr>
      <t>Codice di Diritto Canonico</t>
    </r>
    <r>
      <rPr>
        <sz val="10"/>
        <rFont val="Arial"/>
        <family val="2"/>
      </rPr>
      <t>:</t>
    </r>
  </si>
  <si>
    <t>CON  IL  PRESENTE  DECRETO   s t a b i l i s c o</t>
  </si>
  <si>
    <r>
      <t xml:space="preserve">che, nell’Arcidiocesi di Torino, </t>
    </r>
    <r>
      <rPr>
        <b/>
        <i/>
        <sz val="10"/>
        <rFont val="Arial"/>
        <family val="2"/>
      </rPr>
      <t>per le persone giuridiche pubbliche soggette al Vescovo diocesano</t>
    </r>
    <r>
      <rPr>
        <sz val="10"/>
        <rFont val="Arial"/>
        <family val="2"/>
      </rPr>
      <t xml:space="preserve"> siano da considerarsi </t>
    </r>
    <r>
      <rPr>
        <b/>
        <i/>
        <sz val="10"/>
        <rFont val="Arial"/>
        <family val="2"/>
      </rPr>
      <t>atti di</t>
    </r>
    <r>
      <rPr>
        <sz val="10"/>
        <rFont val="Arial"/>
        <family val="2"/>
      </rPr>
      <t xml:space="preserve"> </t>
    </r>
    <r>
      <rPr>
        <b/>
        <i/>
        <sz val="10"/>
        <rFont val="Arial"/>
        <family val="2"/>
      </rPr>
      <t>straordinaria amministrazione</t>
    </r>
    <r>
      <rPr>
        <sz val="10"/>
        <rFont val="Arial"/>
        <family val="2"/>
      </rPr>
      <t xml:space="preserve"> i seguenti:</t>
    </r>
  </si>
  <si>
    <t xml:space="preserve">  1. </t>
  </si>
  <si>
    <t>l'alienazione di beni immobili di qualunque valore;</t>
  </si>
  <si>
    <t xml:space="preserve">  2.  </t>
  </si>
  <si>
    <t>l’alienazione di beni mobili di valore superiore a € 10.000,00 (diecimila,00);</t>
  </si>
  <si>
    <t xml:space="preserve">  3. </t>
  </si>
  <si>
    <t>i contratti di locazione e di comodato</t>
  </si>
  <si>
    <t xml:space="preserve">  4.         </t>
  </si>
  <si>
    <t>ogni  altra  disposizione  pregiudizievole  per  il  patrimonio, quali  -a titolo di  esemplificazione e non</t>
  </si>
  <si>
    <t xml:space="preserve">esaustivo-  la concessione di usufrutto, di diritto di superficie, di servitù, di enfiteusi o l'affrancazione </t>
  </si>
  <si>
    <t>da enfiteusi, ipoteca, pegno o fideiussione;</t>
  </si>
  <si>
    <t xml:space="preserve">  5.   </t>
  </si>
  <si>
    <t>l’acquisto a titolo oneroso di immobili, l’acquisto di beni che modificano il valore e la fruibilità degli</t>
  </si>
  <si>
    <t xml:space="preserve">immobili  quali  -a titolo  di  esemplificazione  e  non  esaustivo-  organi,  campane,  impianti  di </t>
  </si>
  <si>
    <t>riscaldamento, fotovoltaici e simili;</t>
  </si>
  <si>
    <t xml:space="preserve">  6. </t>
  </si>
  <si>
    <t>la mutazione della destinazione d’uso di immobili;</t>
  </si>
  <si>
    <t xml:space="preserve">  7. </t>
  </si>
  <si>
    <t xml:space="preserve">l’accettazione di donazioni, eredità e legati; </t>
  </si>
  <si>
    <t xml:space="preserve">  8. </t>
  </si>
  <si>
    <t>la rinuncia a donazioni, eredità, legati e a diritti in genere;</t>
  </si>
  <si>
    <t xml:space="preserve">  9. </t>
  </si>
  <si>
    <t xml:space="preserve">l’esecuzione di lavori di costruzione, ristrutturazione, restauro e risanamento conservativo, </t>
  </si>
  <si>
    <t xml:space="preserve">straordinaria manutenzione, il cui preventivo di spesa sia  superiore al 30% delle entrate risultanti dal </t>
  </si>
  <si>
    <t>bilancio consuntivo dell’anno precedente, o comunque superiore a € 40.000,00 (quarantamila,00);</t>
  </si>
  <si>
    <t>10.</t>
  </si>
  <si>
    <t>ogni atto e intervento relativo a beni immobili di oltre 70 anni o beni mobili di oltre  50 anni, a prescindere</t>
  </si>
  <si>
    <t>dal loro interesse artistico, storico o culturale, qualunque sia la spesa preventivata;</t>
  </si>
  <si>
    <t>11.</t>
  </si>
  <si>
    <t>l’inizio, il subentro o la cessione di attività imprenditoriali o commerciali;</t>
  </si>
  <si>
    <t xml:space="preserve">12.  </t>
  </si>
  <si>
    <t>la costituzione o la partecipazione in società di qualunque tipo, comprese forme cooperativistiche ed</t>
  </si>
  <si>
    <t>associative con finalità diverse da quelle di culto e religione;</t>
  </si>
  <si>
    <t>13.</t>
  </si>
  <si>
    <t>la contrazione di debiti di quasiasi tipo con Istituti di credito, persone giuridiche, enti di fatto, persone fisiche;</t>
  </si>
  <si>
    <t>14.</t>
  </si>
  <si>
    <t>l’assunzione, direttamente da parte dell’ente, di personale dipendente e la stipulazione di contratti a tempo</t>
  </si>
  <si>
    <t>determinato e indeterminato o per prestazioni non aventi carattere occasionale;</t>
  </si>
  <si>
    <t>15</t>
  </si>
  <si>
    <t>le liti o promozioni di contenzioso in sede civile, fiscale o amministrativa in nome della persona giuridica;</t>
  </si>
  <si>
    <t>16</t>
  </si>
  <si>
    <t>per le parrocchie, l’ospitalità non occasionale a qualsiasi persona non facente parte del Clero parrocchiale</t>
  </si>
  <si>
    <t>e l’acquisizione di residenza da parte di tali persone presso la sede dell'ente.</t>
  </si>
  <si>
    <t>Alla richiesta di autorizzazione per tali atti dovrà sempre essere allegato il parere del Consiglio per gli affari economici dell’Ente e per le parrocchie, ove vi sia rilevanza pastorale, anche del Consiglio Pastorale Parrocchiale.</t>
  </si>
  <si>
    <t>Per porre validamente quanto sopra specificato, è necessaria l’autorizzazione scritta dell’Ordinario.</t>
  </si>
  <si>
    <r>
      <t xml:space="preserve">Il presente decreto, promulgato con la pubblicazione sul settimanale diocesano La Voce del Popolo, </t>
    </r>
    <r>
      <rPr>
        <b/>
        <i/>
        <sz val="10"/>
        <rFont val="Arial"/>
        <family val="2"/>
      </rPr>
      <t>abroga ogni precedente disposizione diocesana in materia</t>
    </r>
    <r>
      <rPr>
        <sz val="10"/>
        <rFont val="Arial"/>
        <family val="2"/>
      </rPr>
      <t xml:space="preserve"> ed </t>
    </r>
    <r>
      <rPr>
        <b/>
        <i/>
        <sz val="10"/>
        <rFont val="Arial"/>
        <family val="2"/>
      </rPr>
      <t>entra in vigore con decorrenza immediata</t>
    </r>
    <r>
      <rPr>
        <sz val="10"/>
        <rFont val="Arial"/>
        <family val="2"/>
      </rPr>
      <t xml:space="preserve">.          </t>
    </r>
  </si>
  <si>
    <r>
      <t xml:space="preserve">           X </t>
    </r>
    <r>
      <rPr>
        <b/>
        <sz val="11"/>
        <rFont val="Arial"/>
        <family val="2"/>
      </rPr>
      <t xml:space="preserve">Cesare  Nosiglia     </t>
    </r>
  </si>
  <si>
    <t xml:space="preserve">                                       Arcivescovo  Metropolita di Torino                                                          </t>
  </si>
  <si>
    <r>
      <t xml:space="preserve">                                                                                             </t>
    </r>
    <r>
      <rPr>
        <b/>
        <sz val="11"/>
        <rFont val="Arial"/>
        <family val="2"/>
      </rPr>
      <t xml:space="preserve"> mons. Giacomo  Maria  Martinacci</t>
    </r>
  </si>
  <si>
    <r>
      <t xml:space="preserve">                                                                                                     </t>
    </r>
    <r>
      <rPr>
        <sz val="10"/>
        <rFont val="Arial"/>
        <family val="2"/>
      </rPr>
      <t xml:space="preserve"> cancelliere  arcivescovile</t>
    </r>
  </si>
  <si>
    <t>a</t>
  </si>
  <si>
    <t>d</t>
  </si>
  <si>
    <t xml:space="preserve">TOTALE ENTRATE ANNO -  </t>
  </si>
  <si>
    <t xml:space="preserve">TOTALE USCITE  ANNO   -  </t>
  </si>
  <si>
    <t>Grazie</t>
  </si>
  <si>
    <t>Data della compilazione</t>
  </si>
  <si>
    <r>
      <t xml:space="preserve">Alla Diocesi: 2%  (entrate ordinarie)                                                                                </t>
    </r>
    <r>
      <rPr>
        <u/>
        <sz val="11"/>
        <rFont val="Arial"/>
        <family val="2"/>
      </rPr>
      <t xml:space="preserve"> versato</t>
    </r>
    <r>
      <rPr>
        <sz val="11"/>
        <rFont val="Arial"/>
        <family val="2"/>
      </rPr>
      <t xml:space="preserve"> nell'anno </t>
    </r>
  </si>
  <si>
    <r>
      <t xml:space="preserve">Alla Diocesi: 10% (entrate affitti immobiliari parrocchiali)                                                                      </t>
    </r>
    <r>
      <rPr>
        <u/>
        <sz val="11"/>
        <rFont val="Arial"/>
        <family val="2"/>
      </rPr>
      <t>versato</t>
    </r>
    <r>
      <rPr>
        <sz val="11"/>
        <rFont val="Arial"/>
        <family val="2"/>
      </rPr>
      <t xml:space="preserve"> nell'anno </t>
    </r>
  </si>
  <si>
    <r>
      <t xml:space="preserve">Alla Diocesi: 10%  (su entrate per eredità  o vendite  immobiliari) </t>
    </r>
    <r>
      <rPr>
        <u/>
        <sz val="11"/>
        <rFont val="Arial"/>
        <family val="2"/>
      </rPr>
      <t>versato</t>
    </r>
    <r>
      <rPr>
        <sz val="11"/>
        <rFont val="Arial"/>
        <family val="2"/>
      </rPr>
      <t xml:space="preserve"> nell'anno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</si>
</sst>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quot;€&quot;\ #,##0.00"/>
    <numFmt numFmtId="165" formatCode="#,##0.00_ ;\-#,##0.00\ "/>
    <numFmt numFmtId="166" formatCode="#,##0_ ;\-#,##0\ "/>
  </numFmts>
  <fonts count="71">
    <font>
      <sz val="10"/>
      <name val="Arial"/>
    </font>
    <font>
      <sz val="10"/>
      <name val="Arial"/>
      <family val="2"/>
    </font>
    <font>
      <sz val="10"/>
      <name val="Arial"/>
      <family val="2"/>
    </font>
    <font>
      <sz val="14"/>
      <name val="Arial"/>
      <family val="2"/>
    </font>
    <font>
      <b/>
      <sz val="10"/>
      <name val="Arial"/>
      <family val="2"/>
    </font>
    <font>
      <b/>
      <sz val="14"/>
      <name val="Arial"/>
      <family val="2"/>
    </font>
    <font>
      <b/>
      <sz val="16"/>
      <name val="Arial"/>
      <family val="2"/>
    </font>
    <font>
      <b/>
      <sz val="18"/>
      <name val="Arial"/>
      <family val="2"/>
    </font>
    <font>
      <sz val="16"/>
      <name val="Arial"/>
      <family val="2"/>
    </font>
    <font>
      <sz val="18"/>
      <name val="Arial"/>
      <family val="2"/>
    </font>
    <font>
      <sz val="12"/>
      <name val="Arial"/>
      <family val="2"/>
    </font>
    <font>
      <sz val="10"/>
      <color indexed="10"/>
      <name val="Arial"/>
      <family val="2"/>
    </font>
    <font>
      <b/>
      <sz val="12"/>
      <name val="Arial"/>
      <family val="2"/>
    </font>
    <font>
      <sz val="12"/>
      <color indexed="9"/>
      <name val="Arial"/>
      <family val="2"/>
    </font>
    <font>
      <sz val="12"/>
      <name val="Arial"/>
      <family val="2"/>
    </font>
    <font>
      <sz val="10"/>
      <name val="Arial"/>
      <family val="2"/>
    </font>
    <font>
      <sz val="11"/>
      <name val="Arial"/>
      <family val="2"/>
    </font>
    <font>
      <b/>
      <sz val="11"/>
      <name val="Arial"/>
      <family val="2"/>
    </font>
    <font>
      <b/>
      <i/>
      <u/>
      <sz val="8"/>
      <name val="Arial"/>
      <family val="2"/>
    </font>
    <font>
      <i/>
      <sz val="8"/>
      <name val="Arial"/>
      <family val="2"/>
    </font>
    <font>
      <i/>
      <sz val="12"/>
      <name val="Antique Olive"/>
      <family val="2"/>
    </font>
    <font>
      <i/>
      <sz val="10"/>
      <name val="Arial"/>
      <family val="2"/>
    </font>
    <font>
      <b/>
      <sz val="9"/>
      <name val="Arial"/>
      <family val="2"/>
    </font>
    <font>
      <sz val="9"/>
      <name val="Arial"/>
      <family val="2"/>
    </font>
    <font>
      <sz val="8"/>
      <name val="Arial"/>
      <family val="2"/>
    </font>
    <font>
      <b/>
      <u/>
      <sz val="12"/>
      <name val="Arial"/>
      <family val="2"/>
    </font>
    <font>
      <b/>
      <sz val="15"/>
      <name val="Arial"/>
      <family val="2"/>
    </font>
    <font>
      <sz val="18"/>
      <color indexed="9"/>
      <name val="Arial"/>
      <family val="2"/>
    </font>
    <font>
      <b/>
      <u/>
      <sz val="9"/>
      <name val="Arial"/>
      <family val="2"/>
    </font>
    <font>
      <sz val="12"/>
      <name val="Calibri"/>
      <family val="2"/>
    </font>
    <font>
      <sz val="7"/>
      <name val="Arial"/>
      <family val="2"/>
    </font>
    <font>
      <sz val="11"/>
      <name val="Times New Roman"/>
      <family val="1"/>
    </font>
    <font>
      <b/>
      <sz val="11"/>
      <name val="Bookman Old Style"/>
      <family val="1"/>
    </font>
    <font>
      <b/>
      <i/>
      <sz val="10"/>
      <name val="Arial"/>
      <family val="2"/>
    </font>
    <font>
      <sz val="10"/>
      <name val="Times New Roman"/>
      <family val="1"/>
    </font>
    <font>
      <b/>
      <sz val="11"/>
      <name val="Wingdings"/>
      <charset val="2"/>
    </font>
    <font>
      <b/>
      <sz val="10"/>
      <name val="Times New Roman"/>
      <family val="1"/>
    </font>
    <font>
      <b/>
      <i/>
      <sz val="12"/>
      <name val="Arial"/>
      <family val="2"/>
    </font>
    <font>
      <i/>
      <sz val="12"/>
      <name val="Arial"/>
      <family val="2"/>
    </font>
    <font>
      <b/>
      <sz val="9.5"/>
      <name val="Arial"/>
      <family val="2"/>
    </font>
    <font>
      <b/>
      <sz val="7"/>
      <name val="Arial"/>
      <family val="2"/>
    </font>
    <font>
      <b/>
      <sz val="16"/>
      <color rgb="FFFF0000"/>
      <name val="Arial"/>
      <family val="2"/>
    </font>
    <font>
      <b/>
      <sz val="10"/>
      <color rgb="FFFF0000"/>
      <name val="Arial"/>
      <family val="2"/>
    </font>
    <font>
      <sz val="12"/>
      <color theme="0"/>
      <name val="Arial"/>
      <family val="2"/>
    </font>
    <font>
      <b/>
      <sz val="8"/>
      <color theme="0"/>
      <name val="Arial"/>
      <family val="2"/>
    </font>
    <font>
      <sz val="9"/>
      <color theme="0"/>
      <name val="Arial"/>
      <family val="2"/>
    </font>
    <font>
      <sz val="10"/>
      <color theme="1"/>
      <name val="Arial"/>
      <family val="2"/>
    </font>
    <font>
      <sz val="12"/>
      <color theme="1"/>
      <name val="Arial"/>
      <family val="2"/>
    </font>
    <font>
      <b/>
      <sz val="11"/>
      <color theme="1"/>
      <name val="Verdana"/>
      <family val="2"/>
    </font>
    <font>
      <b/>
      <i/>
      <sz val="9"/>
      <color theme="1"/>
      <name val="Arial"/>
      <family val="2"/>
    </font>
    <font>
      <b/>
      <i/>
      <sz val="13"/>
      <color theme="1"/>
      <name val="Arial"/>
      <family val="2"/>
    </font>
    <font>
      <b/>
      <i/>
      <sz val="10"/>
      <color theme="1"/>
      <name val="Arial"/>
      <family val="2"/>
    </font>
    <font>
      <b/>
      <i/>
      <sz val="11"/>
      <color theme="1"/>
      <name val="Arial"/>
      <family val="2"/>
    </font>
    <font>
      <b/>
      <sz val="11"/>
      <color theme="1"/>
      <name val="Arial"/>
      <family val="2"/>
    </font>
    <font>
      <b/>
      <sz val="10"/>
      <color theme="1"/>
      <name val="Arial"/>
      <family val="2"/>
    </font>
    <font>
      <sz val="11"/>
      <color theme="1"/>
      <name val="Arial"/>
      <family val="2"/>
    </font>
    <font>
      <b/>
      <sz val="12"/>
      <color theme="1"/>
      <name val="Arial"/>
      <family val="2"/>
    </font>
    <font>
      <b/>
      <u/>
      <sz val="9"/>
      <color theme="1"/>
      <name val="Arial"/>
      <family val="2"/>
    </font>
    <font>
      <sz val="9"/>
      <color theme="1"/>
      <name val="Arial"/>
      <family val="2"/>
    </font>
    <font>
      <b/>
      <sz val="9"/>
      <color theme="1"/>
      <name val="Arial"/>
      <family val="2"/>
    </font>
    <font>
      <sz val="12"/>
      <color theme="0" tint="-0.14999847407452621"/>
      <name val="Arial"/>
      <family val="2"/>
    </font>
    <font>
      <sz val="12"/>
      <color rgb="FFFF0000"/>
      <name val="Arial"/>
      <family val="2"/>
    </font>
    <font>
      <sz val="18"/>
      <color rgb="FFFF0000"/>
      <name val="Arial"/>
      <family val="2"/>
    </font>
    <font>
      <b/>
      <u/>
      <sz val="10"/>
      <color rgb="FFFF0000"/>
      <name val="Arial"/>
      <family val="2"/>
    </font>
    <font>
      <sz val="8"/>
      <color theme="1"/>
      <name val="Arial"/>
      <family val="2"/>
    </font>
    <font>
      <b/>
      <u val="singleAccounting"/>
      <sz val="10"/>
      <color theme="1"/>
      <name val="Arial"/>
      <family val="2"/>
    </font>
    <font>
      <u val="singleAccounting"/>
      <sz val="10"/>
      <color theme="1"/>
      <name val="Arial"/>
      <family val="2"/>
    </font>
    <font>
      <b/>
      <u val="singleAccounting"/>
      <sz val="8"/>
      <color theme="1"/>
      <name val="Arial"/>
      <family val="2"/>
    </font>
    <font>
      <b/>
      <sz val="12"/>
      <color theme="0"/>
      <name val="Arial"/>
      <family val="2"/>
    </font>
    <font>
      <b/>
      <sz val="12"/>
      <color rgb="FFFF0000"/>
      <name val="Arial"/>
      <family val="2"/>
    </font>
    <font>
      <u/>
      <sz val="11"/>
      <name val="Arial"/>
      <family val="2"/>
    </font>
  </fonts>
  <fills count="11">
    <fill>
      <patternFill patternType="none"/>
    </fill>
    <fill>
      <patternFill patternType="gray125"/>
    </fill>
    <fill>
      <patternFill patternType="solid">
        <fgColor indexed="1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rgb="FF92D050"/>
        <bgColor indexed="64"/>
      </patternFill>
    </fill>
    <fill>
      <patternFill patternType="solid">
        <fgColor theme="2" tint="-9.9978637043366805E-2"/>
        <bgColor indexed="64"/>
      </patternFill>
    </fill>
    <fill>
      <patternFill patternType="solid">
        <fgColor rgb="FFFF0000"/>
        <bgColor indexed="64"/>
      </patternFill>
    </fill>
  </fills>
  <borders count="111">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double">
        <color indexed="64"/>
      </left>
      <right style="double">
        <color indexed="64"/>
      </right>
      <top style="hair">
        <color indexed="64"/>
      </top>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top/>
      <bottom style="hair">
        <color indexed="64"/>
      </bottom>
      <diagonal/>
    </border>
    <border>
      <left style="double">
        <color indexed="64"/>
      </left>
      <right style="double">
        <color indexed="64"/>
      </right>
      <top style="medium">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bottom style="hair">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bottom/>
      <diagonal/>
    </border>
    <border>
      <left/>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thin">
        <color indexed="64"/>
      </right>
      <top style="hair">
        <color indexed="64"/>
      </top>
      <bottom style="hair">
        <color indexed="64"/>
      </bottom>
      <diagonal/>
    </border>
    <border>
      <left style="double">
        <color indexed="64"/>
      </left>
      <right/>
      <top style="double">
        <color indexed="64"/>
      </top>
      <bottom style="medium">
        <color indexed="64"/>
      </bottom>
      <diagonal/>
    </border>
    <border>
      <left style="double">
        <color indexed="64"/>
      </left>
      <right/>
      <top style="medium">
        <color indexed="64"/>
      </top>
      <bottom style="medium">
        <color indexed="64"/>
      </bottom>
      <diagonal/>
    </border>
    <border>
      <left style="double">
        <color indexed="64"/>
      </left>
      <right/>
      <top/>
      <bottom/>
      <diagonal/>
    </border>
    <border>
      <left/>
      <right style="double">
        <color indexed="64"/>
      </right>
      <top/>
      <bottom style="medium">
        <color indexed="64"/>
      </bottom>
      <diagonal/>
    </border>
    <border>
      <left style="medium">
        <color indexed="64"/>
      </left>
      <right/>
      <top style="medium">
        <color indexed="64"/>
      </top>
      <bottom style="medium">
        <color indexed="64"/>
      </bottom>
      <diagonal/>
    </border>
    <border>
      <left/>
      <right/>
      <top style="double">
        <color indexed="64"/>
      </top>
      <bottom/>
      <diagonal/>
    </border>
    <border>
      <left style="double">
        <color indexed="64"/>
      </left>
      <right/>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thin">
        <color indexed="64"/>
      </right>
      <top style="hair">
        <color indexed="64"/>
      </top>
      <bottom style="hair">
        <color indexed="64"/>
      </bottom>
      <diagonal/>
    </border>
    <border>
      <left style="double">
        <color indexed="64"/>
      </left>
      <right style="double">
        <color indexed="64"/>
      </right>
      <top style="double">
        <color indexed="64"/>
      </top>
      <bottom style="hair">
        <color indexed="64"/>
      </bottom>
      <diagonal/>
    </border>
    <border>
      <left/>
      <right/>
      <top/>
      <bottom style="hair">
        <color indexed="64"/>
      </bottom>
      <diagonal/>
    </border>
    <border>
      <left style="double">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diagonal/>
    </border>
    <border>
      <left style="double">
        <color indexed="64"/>
      </left>
      <right style="double">
        <color indexed="64"/>
      </right>
      <top/>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diagonal/>
    </border>
    <border>
      <left/>
      <right style="medium">
        <color indexed="64"/>
      </right>
      <top style="medium">
        <color indexed="64"/>
      </top>
      <bottom style="medium">
        <color indexed="64"/>
      </bottom>
      <diagonal/>
    </border>
    <border>
      <left style="double">
        <color indexed="64"/>
      </left>
      <right style="thin">
        <color indexed="64"/>
      </right>
      <top style="double">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diagonal/>
    </border>
    <border>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diagonal/>
    </border>
    <border>
      <left style="thin">
        <color indexed="64"/>
      </left>
      <right style="double">
        <color indexed="64"/>
      </right>
      <top/>
      <bottom/>
      <diagonal/>
    </border>
    <border>
      <left/>
      <right style="double">
        <color indexed="64"/>
      </right>
      <top style="hair">
        <color indexed="64"/>
      </top>
      <bottom style="hair">
        <color indexed="64"/>
      </bottom>
      <diagonal/>
    </border>
    <border>
      <left style="thin">
        <color indexed="64"/>
      </left>
      <right/>
      <top style="hair">
        <color indexed="64"/>
      </top>
      <bottom/>
      <diagonal/>
    </border>
    <border>
      <left/>
      <right style="double">
        <color indexed="64"/>
      </right>
      <top/>
      <bottom style="hair">
        <color indexed="64"/>
      </bottom>
      <diagonal/>
    </border>
    <border>
      <left/>
      <right style="double">
        <color indexed="64"/>
      </right>
      <top style="hair">
        <color indexed="64"/>
      </top>
      <bottom/>
      <diagonal/>
    </border>
    <border>
      <left style="double">
        <color indexed="64"/>
      </left>
      <right/>
      <top style="hair">
        <color indexed="64"/>
      </top>
      <bottom style="hair">
        <color indexed="64"/>
      </bottom>
      <diagonal/>
    </border>
    <border>
      <left/>
      <right/>
      <top style="hair">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1" fontId="2" fillId="0" borderId="0" applyFont="0" applyFill="0" applyBorder="0" applyAlignment="0" applyProtection="0"/>
    <xf numFmtId="0" fontId="2" fillId="0" borderId="0"/>
  </cellStyleXfs>
  <cellXfs count="757">
    <xf numFmtId="0" fontId="0" fillId="0" borderId="0" xfId="0"/>
    <xf numFmtId="0" fontId="14" fillId="0" borderId="0" xfId="0" applyFont="1" applyAlignment="1">
      <alignment horizontal="left"/>
    </xf>
    <xf numFmtId="0" fontId="14" fillId="0" borderId="0" xfId="0" applyFont="1" applyAlignment="1" applyProtection="1">
      <alignment horizontal="left"/>
      <protection locked="0"/>
    </xf>
    <xf numFmtId="0" fontId="10" fillId="0" borderId="1" xfId="0" applyFont="1" applyBorder="1" applyAlignment="1" applyProtection="1">
      <alignment horizontal="left"/>
      <protection locked="0"/>
    </xf>
    <xf numFmtId="0" fontId="10" fillId="0" borderId="0" xfId="0" applyFont="1" applyAlignment="1" applyProtection="1">
      <alignment horizontal="left"/>
      <protection locked="0"/>
    </xf>
    <xf numFmtId="0" fontId="10" fillId="0" borderId="0" xfId="0" applyFont="1" applyAlignment="1">
      <alignment horizontal="left"/>
    </xf>
    <xf numFmtId="4" fontId="14" fillId="0" borderId="0" xfId="0" applyNumberFormat="1" applyFont="1" applyAlignment="1" applyProtection="1">
      <alignment horizontal="right"/>
      <protection locked="0"/>
    </xf>
    <xf numFmtId="0" fontId="0" fillId="0" borderId="0" xfId="0" applyProtection="1">
      <protection locked="0"/>
    </xf>
    <xf numFmtId="0" fontId="12" fillId="0" borderId="5" xfId="0" applyFont="1" applyBorder="1" applyAlignment="1" applyProtection="1">
      <alignment horizontal="center" vertical="center"/>
      <protection hidden="1"/>
    </xf>
    <xf numFmtId="0" fontId="16" fillId="0" borderId="2" xfId="0" applyFont="1" applyBorder="1" applyAlignment="1" applyProtection="1">
      <alignment horizontal="center" vertical="center"/>
      <protection hidden="1"/>
    </xf>
    <xf numFmtId="0" fontId="16" fillId="0" borderId="6" xfId="0" applyFont="1" applyBorder="1" applyAlignment="1" applyProtection="1">
      <alignment horizontal="left" vertical="center"/>
      <protection hidden="1"/>
    </xf>
    <xf numFmtId="0" fontId="16" fillId="0" borderId="6" xfId="0" applyFont="1" applyBorder="1" applyAlignment="1" applyProtection="1">
      <alignment horizontal="left" vertical="center" wrapText="1"/>
      <protection hidden="1"/>
    </xf>
    <xf numFmtId="0" fontId="16" fillId="0" borderId="0" xfId="0" applyFont="1" applyAlignment="1" applyProtection="1">
      <alignment horizontal="left" vertical="center"/>
      <protection hidden="1"/>
    </xf>
    <xf numFmtId="0" fontId="16" fillId="0" borderId="7" xfId="0" applyFont="1" applyBorder="1" applyAlignment="1" applyProtection="1">
      <alignment horizontal="center" vertical="center"/>
      <protection hidden="1"/>
    </xf>
    <xf numFmtId="0" fontId="5" fillId="0" borderId="1" xfId="0" applyFont="1" applyBorder="1" applyAlignment="1" applyProtection="1">
      <alignment horizontal="right" vertical="center"/>
      <protection hidden="1"/>
    </xf>
    <xf numFmtId="0" fontId="14" fillId="0" borderId="0" xfId="0" applyFont="1" applyAlignment="1" applyProtection="1">
      <alignment horizontal="left"/>
      <protection locked="0" hidden="1"/>
    </xf>
    <xf numFmtId="0" fontId="10" fillId="0" borderId="1" xfId="0" applyFont="1" applyBorder="1" applyAlignment="1" applyProtection="1">
      <alignment horizontal="left" vertical="center"/>
      <protection hidden="1"/>
    </xf>
    <xf numFmtId="0" fontId="10" fillId="0" borderId="0" xfId="0" applyFont="1" applyAlignment="1" applyProtection="1">
      <alignment horizontal="left" vertical="center"/>
      <protection hidden="1"/>
    </xf>
    <xf numFmtId="0" fontId="10" fillId="0" borderId="4" xfId="0" applyFont="1" applyBorder="1" applyAlignment="1" applyProtection="1">
      <alignment horizontal="left" vertical="center"/>
      <protection hidden="1"/>
    </xf>
    <xf numFmtId="0" fontId="16" fillId="0" borderId="8" xfId="0" applyFont="1" applyBorder="1" applyAlignment="1" applyProtection="1">
      <alignment horizontal="center" vertical="center"/>
      <protection hidden="1"/>
    </xf>
    <xf numFmtId="0" fontId="16" fillId="0" borderId="9" xfId="0" applyFont="1" applyBorder="1" applyAlignment="1" applyProtection="1">
      <alignment horizontal="left" vertical="center"/>
      <protection hidden="1"/>
    </xf>
    <xf numFmtId="3" fontId="3" fillId="0" borderId="10" xfId="0" applyNumberFormat="1" applyFont="1" applyBorder="1" applyAlignment="1" applyProtection="1">
      <alignment horizontal="right" vertical="center"/>
      <protection hidden="1"/>
    </xf>
    <xf numFmtId="0" fontId="16" fillId="0" borderId="0" xfId="0" applyFont="1" applyProtection="1">
      <protection locked="0"/>
    </xf>
    <xf numFmtId="0" fontId="17" fillId="0" borderId="0" xfId="0" applyFont="1" applyProtection="1">
      <protection locked="0"/>
    </xf>
    <xf numFmtId="0" fontId="28" fillId="0" borderId="0" xfId="0" applyFont="1" applyProtection="1">
      <protection locked="0"/>
    </xf>
    <xf numFmtId="0" fontId="22" fillId="0" borderId="0" xfId="0" applyFont="1" applyAlignment="1" applyProtection="1">
      <alignment vertical="top"/>
      <protection locked="0"/>
    </xf>
    <xf numFmtId="49" fontId="12" fillId="0" borderId="0" xfId="0" applyNumberFormat="1" applyFont="1" applyProtection="1">
      <protection locked="0"/>
    </xf>
    <xf numFmtId="49" fontId="12" fillId="0" borderId="6" xfId="0" applyNumberFormat="1" applyFont="1" applyBorder="1" applyProtection="1">
      <protection locked="0"/>
    </xf>
    <xf numFmtId="0" fontId="10" fillId="0" borderId="0" xfId="0" applyFont="1" applyAlignment="1">
      <alignment horizontal="left" vertical="center"/>
    </xf>
    <xf numFmtId="43" fontId="3" fillId="0" borderId="5" xfId="0" applyNumberFormat="1" applyFont="1" applyBorder="1" applyAlignment="1" applyProtection="1">
      <alignment horizontal="right" vertical="center"/>
      <protection hidden="1"/>
    </xf>
    <xf numFmtId="43" fontId="6" fillId="0" borderId="11" xfId="0" applyNumberFormat="1" applyFont="1" applyBorder="1" applyAlignment="1" applyProtection="1">
      <alignment horizontal="right" vertical="center"/>
      <protection hidden="1"/>
    </xf>
    <xf numFmtId="0" fontId="9" fillId="3" borderId="0" xfId="0" applyFont="1" applyFill="1" applyProtection="1">
      <protection locked="0"/>
    </xf>
    <xf numFmtId="0" fontId="41" fillId="3" borderId="0" xfId="0" applyFont="1" applyFill="1" applyProtection="1">
      <protection locked="0"/>
    </xf>
    <xf numFmtId="2" fontId="9" fillId="3" borderId="0" xfId="0" applyNumberFormat="1" applyFont="1" applyFill="1" applyProtection="1">
      <protection locked="0"/>
    </xf>
    <xf numFmtId="0" fontId="0" fillId="3" borderId="0" xfId="0" applyFill="1" applyProtection="1">
      <protection locked="0"/>
    </xf>
    <xf numFmtId="0" fontId="11" fillId="3" borderId="0" xfId="0" applyFont="1" applyFill="1" applyProtection="1">
      <protection locked="0"/>
    </xf>
    <xf numFmtId="0" fontId="15" fillId="3" borderId="0" xfId="0" applyFont="1" applyFill="1" applyProtection="1">
      <protection locked="0"/>
    </xf>
    <xf numFmtId="0" fontId="3" fillId="3" borderId="0" xfId="0" applyFont="1" applyFill="1" applyProtection="1">
      <protection locked="0"/>
    </xf>
    <xf numFmtId="2" fontId="3" fillId="3" borderId="0" xfId="0" applyNumberFormat="1" applyFont="1" applyFill="1" applyProtection="1">
      <protection locked="0"/>
    </xf>
    <xf numFmtId="0" fontId="10" fillId="3" borderId="0" xfId="0" applyFont="1" applyFill="1" applyProtection="1">
      <protection locked="0"/>
    </xf>
    <xf numFmtId="1" fontId="0" fillId="3" borderId="0" xfId="0" applyNumberFormat="1" applyFill="1" applyAlignment="1" applyProtection="1">
      <alignment horizontal="center"/>
      <protection locked="0"/>
    </xf>
    <xf numFmtId="4" fontId="2" fillId="3" borderId="0" xfId="0" applyNumberFormat="1" applyFont="1" applyFill="1" applyProtection="1">
      <protection locked="0"/>
    </xf>
    <xf numFmtId="0" fontId="0" fillId="0" borderId="0" xfId="0" applyAlignment="1" applyProtection="1">
      <alignment vertical="center"/>
      <protection locked="0"/>
    </xf>
    <xf numFmtId="0" fontId="16" fillId="0" borderId="1" xfId="0" applyFont="1" applyBorder="1"/>
    <xf numFmtId="0" fontId="10" fillId="0" borderId="3" xfId="0" applyFont="1" applyBorder="1"/>
    <xf numFmtId="0" fontId="10" fillId="0" borderId="4" xfId="0" applyFont="1" applyBorder="1"/>
    <xf numFmtId="0" fontId="10" fillId="0" borderId="14" xfId="0" applyFont="1" applyBorder="1"/>
    <xf numFmtId="0" fontId="10" fillId="0" borderId="0" xfId="0" applyFont="1"/>
    <xf numFmtId="0" fontId="10" fillId="0" borderId="6" xfId="0" applyFont="1" applyBorder="1"/>
    <xf numFmtId="0" fontId="10" fillId="0" borderId="2" xfId="0" applyFont="1" applyBorder="1"/>
    <xf numFmtId="0" fontId="10" fillId="0" borderId="1" xfId="0" applyFont="1" applyBorder="1"/>
    <xf numFmtId="0" fontId="24" fillId="0" borderId="0" xfId="0" applyFont="1"/>
    <xf numFmtId="0" fontId="12" fillId="0" borderId="0" xfId="0" applyFont="1" applyAlignment="1">
      <alignment horizontal="right"/>
    </xf>
    <xf numFmtId="0" fontId="10" fillId="0" borderId="6" xfId="0" applyFont="1" applyBorder="1" applyAlignment="1">
      <alignment horizontal="left"/>
    </xf>
    <xf numFmtId="0" fontId="10" fillId="0" borderId="7" xfId="0" applyFont="1" applyBorder="1"/>
    <xf numFmtId="0" fontId="10" fillId="0" borderId="15" xfId="0" applyFont="1" applyBorder="1"/>
    <xf numFmtId="0" fontId="16" fillId="0" borderId="0" xfId="0" applyFont="1"/>
    <xf numFmtId="0" fontId="16" fillId="0" borderId="0" xfId="0" applyFont="1" applyAlignment="1">
      <alignment horizontal="left"/>
    </xf>
    <xf numFmtId="0" fontId="10" fillId="0" borderId="1" xfId="0" applyFont="1" applyBorder="1" applyAlignment="1">
      <alignment horizontal="left"/>
    </xf>
    <xf numFmtId="0" fontId="10" fillId="0" borderId="0" xfId="0" applyFont="1" applyAlignment="1">
      <alignment horizontal="right"/>
    </xf>
    <xf numFmtId="0" fontId="0" fillId="0" borderId="7"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1" fontId="9" fillId="3" borderId="0" xfId="0" applyNumberFormat="1" applyFont="1" applyFill="1" applyAlignment="1" applyProtection="1">
      <alignment horizontal="center"/>
      <protection hidden="1"/>
    </xf>
    <xf numFmtId="0" fontId="9" fillId="3" borderId="0" xfId="0" applyFont="1" applyFill="1" applyProtection="1">
      <protection hidden="1"/>
    </xf>
    <xf numFmtId="2" fontId="27" fillId="3" borderId="0" xfId="0" applyNumberFormat="1" applyFont="1" applyFill="1" applyAlignment="1" applyProtection="1">
      <alignment horizontal="center"/>
      <protection hidden="1"/>
    </xf>
    <xf numFmtId="0" fontId="12" fillId="3" borderId="16" xfId="0" applyFont="1" applyFill="1" applyBorder="1" applyAlignment="1" applyProtection="1">
      <alignment vertical="center"/>
      <protection locked="0" hidden="1"/>
    </xf>
    <xf numFmtId="0" fontId="12" fillId="3" borderId="5" xfId="0" applyFont="1" applyFill="1" applyBorder="1" applyAlignment="1" applyProtection="1">
      <alignment horizontal="left" vertical="center"/>
      <protection hidden="1"/>
    </xf>
    <xf numFmtId="0" fontId="42" fillId="0" borderId="0" xfId="0" applyFont="1" applyProtection="1">
      <protection locked="0"/>
    </xf>
    <xf numFmtId="0" fontId="2" fillId="0" borderId="0" xfId="0" applyFont="1" applyProtection="1">
      <protection locked="0"/>
    </xf>
    <xf numFmtId="0" fontId="3" fillId="4" borderId="17" xfId="0" applyFont="1" applyFill="1" applyBorder="1"/>
    <xf numFmtId="0" fontId="8" fillId="4" borderId="17" xfId="0" applyFont="1" applyFill="1" applyBorder="1"/>
    <xf numFmtId="0" fontId="3" fillId="4" borderId="18" xfId="0" applyFont="1" applyFill="1" applyBorder="1"/>
    <xf numFmtId="0" fontId="8" fillId="4" borderId="18" xfId="0" applyFont="1" applyFill="1" applyBorder="1"/>
    <xf numFmtId="0" fontId="3" fillId="4" borderId="19" xfId="0" applyFont="1" applyFill="1" applyBorder="1"/>
    <xf numFmtId="0" fontId="8" fillId="4" borderId="19" xfId="0" applyFont="1" applyFill="1" applyBorder="1"/>
    <xf numFmtId="0" fontId="8" fillId="0" borderId="0" xfId="0" applyFont="1" applyProtection="1">
      <protection locked="0"/>
    </xf>
    <xf numFmtId="0" fontId="14" fillId="0" borderId="0" xfId="0" applyFont="1" applyAlignment="1" applyProtection="1">
      <alignment vertical="center"/>
      <protection hidden="1"/>
    </xf>
    <xf numFmtId="14" fontId="1" fillId="0" borderId="0" xfId="0" applyNumberFormat="1" applyFont="1" applyAlignment="1" applyProtection="1">
      <alignment horizontal="left" vertical="center"/>
      <protection hidden="1"/>
    </xf>
    <xf numFmtId="0" fontId="43" fillId="0" borderId="0" xfId="0" applyFont="1" applyAlignment="1" applyProtection="1">
      <alignment horizontal="left" vertical="center"/>
      <protection hidden="1"/>
    </xf>
    <xf numFmtId="0" fontId="43" fillId="0" borderId="0" xfId="0" applyFont="1" applyAlignment="1" applyProtection="1">
      <alignment horizontal="left"/>
      <protection hidden="1"/>
    </xf>
    <xf numFmtId="9" fontId="2" fillId="5" borderId="0" xfId="0" applyNumberFormat="1" applyFont="1" applyFill="1" applyAlignment="1" applyProtection="1">
      <alignment horizontal="right" vertical="center"/>
      <protection hidden="1"/>
    </xf>
    <xf numFmtId="0" fontId="29" fillId="5" borderId="0" xfId="0" applyFont="1" applyFill="1" applyAlignment="1" applyProtection="1">
      <alignment horizontal="left" vertical="center"/>
      <protection hidden="1"/>
    </xf>
    <xf numFmtId="0" fontId="23" fillId="0" borderId="0" xfId="0" applyFont="1" applyAlignment="1" applyProtection="1">
      <alignment vertical="center"/>
      <protection hidden="1"/>
    </xf>
    <xf numFmtId="0" fontId="3" fillId="5" borderId="18" xfId="0" applyFont="1" applyFill="1" applyBorder="1"/>
    <xf numFmtId="0" fontId="3" fillId="5" borderId="20" xfId="0" applyFont="1" applyFill="1" applyBorder="1" applyProtection="1">
      <protection hidden="1"/>
    </xf>
    <xf numFmtId="49" fontId="23" fillId="0" borderId="0" xfId="0" applyNumberFormat="1" applyFont="1" applyAlignment="1" applyProtection="1">
      <alignment horizontal="left" vertical="center"/>
      <protection hidden="1"/>
    </xf>
    <xf numFmtId="4" fontId="10" fillId="0" borderId="0" xfId="0" applyNumberFormat="1" applyFont="1" applyAlignment="1" applyProtection="1">
      <alignment vertical="center"/>
      <protection locked="0"/>
    </xf>
    <xf numFmtId="43" fontId="16" fillId="3" borderId="1" xfId="1" applyFont="1" applyFill="1" applyBorder="1" applyAlignment="1" applyProtection="1">
      <protection locked="0"/>
    </xf>
    <xf numFmtId="0" fontId="16" fillId="3" borderId="1" xfId="0" applyFont="1" applyFill="1" applyBorder="1" applyProtection="1">
      <protection locked="0"/>
    </xf>
    <xf numFmtId="0" fontId="10" fillId="3" borderId="1" xfId="0" applyFont="1" applyFill="1" applyBorder="1" applyProtection="1">
      <protection locked="0"/>
    </xf>
    <xf numFmtId="0" fontId="10" fillId="3" borderId="15" xfId="0" applyFont="1" applyFill="1" applyBorder="1" applyProtection="1">
      <protection locked="0"/>
    </xf>
    <xf numFmtId="0" fontId="10" fillId="3" borderId="21" xfId="0" applyFont="1" applyFill="1" applyBorder="1" applyProtection="1">
      <protection locked="0"/>
    </xf>
    <xf numFmtId="0" fontId="24" fillId="3" borderId="22" xfId="0" applyFont="1" applyFill="1" applyBorder="1" applyProtection="1">
      <protection locked="0"/>
    </xf>
    <xf numFmtId="0" fontId="12" fillId="3" borderId="22" xfId="0" applyFont="1" applyFill="1" applyBorder="1" applyAlignment="1" applyProtection="1">
      <alignment horizontal="right"/>
      <protection locked="0"/>
    </xf>
    <xf numFmtId="0" fontId="10" fillId="3" borderId="23" xfId="0" applyFont="1" applyFill="1" applyBorder="1" applyAlignment="1" applyProtection="1">
      <alignment horizontal="left"/>
      <protection locked="0"/>
    </xf>
    <xf numFmtId="14" fontId="2" fillId="6" borderId="0" xfId="0" applyNumberFormat="1" applyFont="1" applyFill="1"/>
    <xf numFmtId="22" fontId="2" fillId="0" borderId="0" xfId="0" applyNumberFormat="1" applyFont="1"/>
    <xf numFmtId="14" fontId="0" fillId="6" borderId="0" xfId="0" applyNumberFormat="1" applyFill="1"/>
    <xf numFmtId="49" fontId="44" fillId="0" borderId="8" xfId="0" applyNumberFormat="1" applyFont="1" applyBorder="1" applyAlignment="1" applyProtection="1">
      <alignment horizontal="center" vertical="center" wrapText="1"/>
      <protection hidden="1"/>
    </xf>
    <xf numFmtId="49" fontId="45" fillId="0" borderId="24" xfId="0" applyNumberFormat="1" applyFont="1" applyBorder="1" applyAlignment="1" applyProtection="1">
      <alignment horizontal="center" vertical="center"/>
      <protection hidden="1"/>
    </xf>
    <xf numFmtId="49" fontId="43" fillId="0" borderId="5" xfId="0" applyNumberFormat="1" applyFont="1" applyBorder="1" applyAlignment="1" applyProtection="1">
      <alignment horizontal="center" vertical="center"/>
      <protection hidden="1"/>
    </xf>
    <xf numFmtId="49" fontId="43" fillId="0" borderId="10" xfId="0" applyNumberFormat="1" applyFont="1" applyBorder="1" applyAlignment="1" applyProtection="1">
      <alignment horizontal="center" vertical="center"/>
      <protection hidden="1"/>
    </xf>
    <xf numFmtId="0" fontId="10" fillId="3" borderId="1" xfId="0" applyFont="1" applyFill="1" applyBorder="1" applyAlignment="1" applyProtection="1">
      <alignment horizontal="left"/>
      <protection locked="0"/>
    </xf>
    <xf numFmtId="0" fontId="2" fillId="0" borderId="0" xfId="4"/>
    <xf numFmtId="20" fontId="2" fillId="0" borderId="0" xfId="4" applyNumberFormat="1" applyAlignment="1">
      <alignment horizontal="justify" vertical="center"/>
    </xf>
    <xf numFmtId="49" fontId="2" fillId="0" borderId="0" xfId="4" applyNumberFormat="1" applyAlignment="1">
      <alignment horizontal="justify" vertical="center"/>
    </xf>
    <xf numFmtId="0" fontId="2" fillId="0" borderId="0" xfId="4" applyProtection="1">
      <protection hidden="1"/>
    </xf>
    <xf numFmtId="0" fontId="31" fillId="0" borderId="0" xfId="4" applyFont="1" applyAlignment="1" applyProtection="1">
      <alignment horizontal="left"/>
      <protection hidden="1"/>
    </xf>
    <xf numFmtId="0" fontId="21" fillId="0" borderId="0" xfId="4" applyFont="1" applyAlignment="1" applyProtection="1">
      <alignment wrapText="1"/>
      <protection hidden="1"/>
    </xf>
    <xf numFmtId="0" fontId="21" fillId="0" borderId="0" xfId="4" applyFont="1" applyAlignment="1" applyProtection="1">
      <alignment horizontal="justify" vertical="center" wrapText="1"/>
      <protection hidden="1"/>
    </xf>
    <xf numFmtId="0" fontId="21" fillId="0" borderId="0" xfId="4" applyFont="1" applyAlignment="1" applyProtection="1">
      <alignment horizontal="left" wrapText="1"/>
      <protection hidden="1"/>
    </xf>
    <xf numFmtId="1" fontId="9" fillId="3" borderId="0" xfId="0" applyNumberFormat="1" applyFont="1" applyFill="1" applyAlignment="1" applyProtection="1">
      <alignment horizontal="center"/>
      <protection locked="0"/>
    </xf>
    <xf numFmtId="0" fontId="12" fillId="0" borderId="16" xfId="0" applyFont="1" applyBorder="1" applyAlignment="1" applyProtection="1">
      <alignment horizontal="center" vertical="center"/>
      <protection hidden="1"/>
    </xf>
    <xf numFmtId="4" fontId="10" fillId="0" borderId="5" xfId="0" applyNumberFormat="1" applyFont="1" applyBorder="1" applyAlignment="1" applyProtection="1">
      <alignment horizontal="center" vertical="center"/>
      <protection hidden="1"/>
    </xf>
    <xf numFmtId="0" fontId="10" fillId="0" borderId="7" xfId="0" applyFont="1" applyBorder="1" applyAlignment="1" applyProtection="1">
      <alignment horizontal="left" vertical="center"/>
      <protection hidden="1"/>
    </xf>
    <xf numFmtId="0" fontId="10" fillId="0" borderId="10" xfId="0" applyFont="1" applyBorder="1" applyAlignment="1" applyProtection="1">
      <alignment horizontal="left" vertical="center"/>
      <protection hidden="1"/>
    </xf>
    <xf numFmtId="0" fontId="10" fillId="0" borderId="5" xfId="0" applyFont="1" applyBorder="1" applyAlignment="1" applyProtection="1">
      <alignment horizontal="left" vertical="center"/>
      <protection hidden="1"/>
    </xf>
    <xf numFmtId="0" fontId="10" fillId="0" borderId="6" xfId="0" applyFont="1" applyBorder="1" applyAlignment="1" applyProtection="1">
      <alignment horizontal="left" vertical="center"/>
      <protection hidden="1"/>
    </xf>
    <xf numFmtId="0" fontId="10" fillId="0" borderId="24" xfId="0" applyFont="1" applyBorder="1" applyAlignment="1" applyProtection="1">
      <alignment horizontal="center" vertical="center"/>
      <protection hidden="1"/>
    </xf>
    <xf numFmtId="0" fontId="10" fillId="0" borderId="24" xfId="0" applyFont="1" applyBorder="1" applyAlignment="1" applyProtection="1">
      <alignment horizontal="left" vertical="center"/>
      <protection hidden="1"/>
    </xf>
    <xf numFmtId="43" fontId="5" fillId="0" borderId="15" xfId="1" applyFont="1" applyFill="1" applyBorder="1" applyAlignment="1" applyProtection="1">
      <alignment horizontal="left" vertical="center"/>
      <protection hidden="1"/>
    </xf>
    <xf numFmtId="0" fontId="10" fillId="0" borderId="10" xfId="0" applyFont="1" applyBorder="1" applyAlignment="1" applyProtection="1">
      <alignment horizontal="left"/>
      <protection hidden="1"/>
    </xf>
    <xf numFmtId="0" fontId="10" fillId="0" borderId="1" xfId="0" applyFont="1" applyBorder="1" applyAlignment="1" applyProtection="1">
      <alignment horizontal="left"/>
      <protection hidden="1"/>
    </xf>
    <xf numFmtId="0" fontId="10" fillId="0" borderId="15" xfId="0" applyFont="1" applyBorder="1" applyAlignment="1" applyProtection="1">
      <alignment horizontal="left"/>
      <protection hidden="1"/>
    </xf>
    <xf numFmtId="0" fontId="46" fillId="0" borderId="0" xfId="0" applyFont="1" applyProtection="1">
      <protection hidden="1"/>
    </xf>
    <xf numFmtId="0" fontId="47" fillId="0" borderId="0" xfId="0" applyFont="1" applyAlignment="1" applyProtection="1">
      <alignment vertical="center"/>
      <protection hidden="1"/>
    </xf>
    <xf numFmtId="0" fontId="0" fillId="0" borderId="0" xfId="0" applyProtection="1">
      <protection hidden="1"/>
    </xf>
    <xf numFmtId="43" fontId="48" fillId="0" borderId="25" xfId="0" applyNumberFormat="1" applyFont="1" applyBorder="1" applyAlignment="1" applyProtection="1">
      <alignment horizontal="center" vertical="center"/>
      <protection hidden="1"/>
    </xf>
    <xf numFmtId="43" fontId="48" fillId="0" borderId="26" xfId="0" applyNumberFormat="1" applyFont="1" applyBorder="1" applyAlignment="1" applyProtection="1">
      <alignment horizontal="center" vertical="center"/>
      <protection hidden="1"/>
    </xf>
    <xf numFmtId="43" fontId="48" fillId="0" borderId="27" xfId="0" applyNumberFormat="1" applyFont="1" applyBorder="1" applyAlignment="1" applyProtection="1">
      <alignment horizontal="center" vertical="center"/>
      <protection hidden="1"/>
    </xf>
    <xf numFmtId="1" fontId="49" fillId="0" borderId="28" xfId="3" applyNumberFormat="1" applyFont="1" applyBorder="1" applyAlignment="1" applyProtection="1">
      <alignment horizontal="center" vertical="center" wrapText="1"/>
      <protection hidden="1"/>
    </xf>
    <xf numFmtId="41" fontId="50" fillId="0" borderId="29" xfId="3" applyFont="1" applyBorder="1" applyAlignment="1" applyProtection="1">
      <alignment horizontal="center" vertical="center" wrapText="1"/>
      <protection hidden="1"/>
    </xf>
    <xf numFmtId="43" fontId="51" fillId="0" borderId="30" xfId="0" applyNumberFormat="1" applyFont="1" applyBorder="1" applyAlignment="1" applyProtection="1">
      <alignment vertical="center"/>
      <protection hidden="1"/>
    </xf>
    <xf numFmtId="0" fontId="51" fillId="0" borderId="30" xfId="0" applyFont="1" applyBorder="1" applyAlignment="1" applyProtection="1">
      <alignment horizontal="center" vertical="center"/>
      <protection hidden="1"/>
    </xf>
    <xf numFmtId="43" fontId="52" fillId="0" borderId="30" xfId="0" applyNumberFormat="1" applyFont="1" applyBorder="1" applyAlignment="1" applyProtection="1">
      <alignment horizontal="center" vertical="center"/>
      <protection hidden="1"/>
    </xf>
    <xf numFmtId="0" fontId="0" fillId="0" borderId="0" xfId="0" applyAlignment="1" applyProtection="1">
      <alignment vertical="center"/>
      <protection hidden="1"/>
    </xf>
    <xf numFmtId="41" fontId="53" fillId="0" borderId="31" xfId="3" applyFont="1" applyBorder="1" applyProtection="1">
      <protection hidden="1"/>
    </xf>
    <xf numFmtId="43" fontId="54" fillId="0" borderId="32" xfId="0" applyNumberFormat="1" applyFont="1" applyBorder="1" applyProtection="1">
      <protection hidden="1"/>
    </xf>
    <xf numFmtId="43" fontId="55" fillId="0" borderId="32" xfId="0" applyNumberFormat="1" applyFont="1" applyBorder="1" applyProtection="1">
      <protection hidden="1"/>
    </xf>
    <xf numFmtId="41" fontId="46" fillId="0" borderId="33" xfId="3" applyFont="1" applyBorder="1" applyAlignment="1" applyProtection="1">
      <alignment vertical="center"/>
      <protection hidden="1"/>
    </xf>
    <xf numFmtId="43" fontId="54" fillId="0" borderId="34" xfId="0" applyNumberFormat="1" applyFont="1" applyBorder="1" applyProtection="1">
      <protection hidden="1"/>
    </xf>
    <xf numFmtId="43" fontId="55" fillId="0" borderId="18" xfId="0" applyNumberFormat="1" applyFont="1" applyBorder="1" applyProtection="1">
      <protection hidden="1"/>
    </xf>
    <xf numFmtId="41" fontId="56" fillId="0" borderId="35" xfId="3" applyFont="1" applyBorder="1" applyAlignment="1" applyProtection="1">
      <alignment vertical="center"/>
      <protection hidden="1"/>
    </xf>
    <xf numFmtId="41" fontId="56" fillId="0" borderId="36" xfId="3" applyFont="1" applyBorder="1" applyAlignment="1" applyProtection="1">
      <alignment vertical="center"/>
      <protection hidden="1"/>
    </xf>
    <xf numFmtId="0" fontId="10" fillId="0" borderId="4" xfId="0" applyFont="1" applyBorder="1" applyAlignment="1" applyProtection="1">
      <alignment horizontal="left"/>
      <protection locked="0"/>
    </xf>
    <xf numFmtId="0" fontId="14" fillId="0" borderId="4" xfId="0" applyFont="1" applyBorder="1" applyAlignment="1" applyProtection="1">
      <alignment horizontal="left"/>
      <protection locked="0"/>
    </xf>
    <xf numFmtId="0" fontId="10" fillId="0" borderId="0" xfId="0" applyFont="1" applyAlignment="1" applyProtection="1">
      <alignment horizontal="left" vertical="center"/>
      <protection locked="0"/>
    </xf>
    <xf numFmtId="43" fontId="3" fillId="0" borderId="0" xfId="0" applyNumberFormat="1" applyFont="1" applyAlignment="1" applyProtection="1">
      <alignment horizontal="right"/>
      <protection locked="0"/>
    </xf>
    <xf numFmtId="0" fontId="10" fillId="0" borderId="0" xfId="0" applyFont="1" applyAlignment="1" applyProtection="1">
      <alignment horizontal="right"/>
      <protection locked="0"/>
    </xf>
    <xf numFmtId="3" fontId="12" fillId="0" borderId="0" xfId="0" applyNumberFormat="1" applyFont="1" applyAlignment="1" applyProtection="1">
      <alignment horizontal="right" vertical="center"/>
      <protection locked="0"/>
    </xf>
    <xf numFmtId="43" fontId="10" fillId="0" borderId="0" xfId="0" applyNumberFormat="1" applyFont="1" applyAlignment="1" applyProtection="1">
      <alignment horizontal="left"/>
      <protection locked="0"/>
    </xf>
    <xf numFmtId="0" fontId="3" fillId="0" borderId="0" xfId="0" applyFont="1" applyAlignment="1" applyProtection="1">
      <alignment horizontal="right"/>
      <protection locked="0"/>
    </xf>
    <xf numFmtId="165" fontId="3" fillId="0" borderId="0" xfId="0" applyNumberFormat="1" applyFont="1" applyAlignment="1" applyProtection="1">
      <alignment horizontal="right"/>
      <protection locked="0"/>
    </xf>
    <xf numFmtId="0" fontId="3" fillId="0" borderId="0" xfId="0" applyFont="1" applyAlignment="1" applyProtection="1">
      <alignment horizontal="left"/>
      <protection locked="0"/>
    </xf>
    <xf numFmtId="4" fontId="3" fillId="0" borderId="0" xfId="0" applyNumberFormat="1" applyFont="1" applyAlignment="1" applyProtection="1">
      <alignment horizontal="right"/>
      <protection locked="0"/>
    </xf>
    <xf numFmtId="43" fontId="3" fillId="0" borderId="0" xfId="0" applyNumberFormat="1" applyFont="1" applyAlignment="1" applyProtection="1">
      <alignment horizontal="left"/>
      <protection locked="0"/>
    </xf>
    <xf numFmtId="14" fontId="17" fillId="0" borderId="0" xfId="0" applyNumberFormat="1" applyFont="1" applyAlignment="1" applyProtection="1">
      <alignment horizontal="left" vertical="center"/>
      <protection locked="0"/>
    </xf>
    <xf numFmtId="0" fontId="23" fillId="0" borderId="0" xfId="0" applyFont="1" applyAlignment="1" applyProtection="1">
      <alignment horizontal="left"/>
      <protection locked="0"/>
    </xf>
    <xf numFmtId="49" fontId="23" fillId="0" borderId="0" xfId="0" applyNumberFormat="1" applyFont="1" applyAlignment="1" applyProtection="1">
      <alignment horizontal="left"/>
      <protection locked="0"/>
    </xf>
    <xf numFmtId="14" fontId="23" fillId="0" borderId="0" xfId="0" applyNumberFormat="1" applyFont="1" applyAlignment="1" applyProtection="1">
      <alignment horizontal="left"/>
      <protection locked="0"/>
    </xf>
    <xf numFmtId="49" fontId="47" fillId="0" borderId="2" xfId="0" applyNumberFormat="1" applyFont="1" applyBorder="1" applyAlignment="1" applyProtection="1">
      <alignment horizontal="right"/>
      <protection locked="0"/>
    </xf>
    <xf numFmtId="0" fontId="55" fillId="0" borderId="0" xfId="0" applyFont="1" applyProtection="1">
      <protection locked="0"/>
    </xf>
    <xf numFmtId="0" fontId="55" fillId="0" borderId="0" xfId="0" applyFont="1" applyAlignment="1" applyProtection="1">
      <alignment horizontal="left"/>
      <protection locked="0"/>
    </xf>
    <xf numFmtId="0" fontId="53" fillId="0" borderId="0" xfId="0" applyFont="1" applyProtection="1">
      <protection locked="0"/>
    </xf>
    <xf numFmtId="49" fontId="47" fillId="0" borderId="0" xfId="0" applyNumberFormat="1" applyFont="1" applyAlignment="1" applyProtection="1">
      <alignment horizontal="right"/>
      <protection locked="0"/>
    </xf>
    <xf numFmtId="0" fontId="57" fillId="0" borderId="0" xfId="0" applyFont="1" applyProtection="1">
      <protection locked="0"/>
    </xf>
    <xf numFmtId="0" fontId="58" fillId="0" borderId="0" xfId="0" applyFont="1" applyProtection="1">
      <protection locked="0"/>
    </xf>
    <xf numFmtId="0" fontId="23" fillId="0" borderId="0" xfId="0" applyFont="1" applyProtection="1">
      <protection locked="0"/>
    </xf>
    <xf numFmtId="0" fontId="46" fillId="0" borderId="0" xfId="0" applyFont="1" applyAlignment="1" applyProtection="1">
      <alignment wrapText="1"/>
      <protection locked="0"/>
    </xf>
    <xf numFmtId="0" fontId="0" fillId="0" borderId="0" xfId="0" applyAlignment="1" applyProtection="1">
      <alignment wrapText="1"/>
      <protection locked="0"/>
    </xf>
    <xf numFmtId="0" fontId="0" fillId="0" borderId="6" xfId="0" applyBorder="1" applyAlignment="1" applyProtection="1">
      <alignment wrapText="1"/>
      <protection locked="0"/>
    </xf>
    <xf numFmtId="0" fontId="58" fillId="0" borderId="0" xfId="0" applyFont="1" applyAlignment="1" applyProtection="1">
      <alignment wrapText="1"/>
      <protection locked="0"/>
    </xf>
    <xf numFmtId="0" fontId="23" fillId="0" borderId="0" xfId="0" applyFont="1" applyAlignment="1" applyProtection="1">
      <alignment wrapText="1"/>
      <protection locked="0"/>
    </xf>
    <xf numFmtId="0" fontId="23" fillId="0" borderId="6" xfId="0" applyFont="1" applyBorder="1" applyAlignment="1" applyProtection="1">
      <alignment wrapText="1"/>
      <protection locked="0"/>
    </xf>
    <xf numFmtId="0" fontId="58" fillId="0" borderId="0" xfId="0" applyFont="1" applyAlignment="1" applyProtection="1">
      <alignment vertical="top" wrapText="1"/>
      <protection locked="0"/>
    </xf>
    <xf numFmtId="0" fontId="23" fillId="0" borderId="0" xfId="0" applyFont="1" applyAlignment="1" applyProtection="1">
      <alignment vertical="top" wrapText="1"/>
      <protection locked="0"/>
    </xf>
    <xf numFmtId="0" fontId="59" fillId="0" borderId="0" xfId="0" applyFont="1" applyAlignment="1" applyProtection="1">
      <alignment vertical="top" wrapText="1"/>
      <protection locked="0"/>
    </xf>
    <xf numFmtId="0" fontId="22" fillId="0" borderId="0" xfId="0" applyFont="1" applyAlignment="1" applyProtection="1">
      <alignment vertical="top" wrapText="1"/>
      <protection locked="0"/>
    </xf>
    <xf numFmtId="0" fontId="23" fillId="0" borderId="6" xfId="0" applyFont="1" applyBorder="1" applyAlignment="1" applyProtection="1">
      <alignment vertical="top" wrapText="1"/>
      <protection locked="0"/>
    </xf>
    <xf numFmtId="0" fontId="59" fillId="0" borderId="0" xfId="0" applyFont="1" applyAlignment="1" applyProtection="1">
      <alignment vertical="top"/>
      <protection locked="0"/>
    </xf>
    <xf numFmtId="0" fontId="23" fillId="0" borderId="0" xfId="0" applyFont="1" applyAlignment="1" applyProtection="1">
      <alignment vertical="top"/>
      <protection locked="0"/>
    </xf>
    <xf numFmtId="0" fontId="60" fillId="4" borderId="0" xfId="0" applyFont="1" applyFill="1" applyAlignment="1" applyProtection="1">
      <alignment horizontal="left" vertical="center"/>
      <protection hidden="1"/>
    </xf>
    <xf numFmtId="0" fontId="54" fillId="0" borderId="0" xfId="0" applyFont="1" applyAlignment="1" applyProtection="1">
      <alignment horizontal="left" vertical="center"/>
      <protection hidden="1"/>
    </xf>
    <xf numFmtId="41" fontId="50" fillId="0" borderId="29" xfId="3" applyFont="1" applyBorder="1" applyAlignment="1" applyProtection="1">
      <alignment horizontal="center" vertical="center"/>
      <protection hidden="1"/>
    </xf>
    <xf numFmtId="43" fontId="51" fillId="0" borderId="30" xfId="0" applyNumberFormat="1" applyFont="1" applyBorder="1" applyAlignment="1" applyProtection="1">
      <alignment horizontal="center" vertical="center"/>
      <protection hidden="1"/>
    </xf>
    <xf numFmtId="0" fontId="0" fillId="0" borderId="1" xfId="0" applyBorder="1" applyAlignment="1" applyProtection="1">
      <alignment horizontal="left" vertical="center"/>
      <protection hidden="1"/>
    </xf>
    <xf numFmtId="0" fontId="30" fillId="0" borderId="0" xfId="0" applyFont="1" applyAlignment="1" applyProtection="1">
      <alignment vertical="center"/>
      <protection hidden="1"/>
    </xf>
    <xf numFmtId="0" fontId="10" fillId="0" borderId="0" xfId="0" applyFont="1" applyAlignment="1" applyProtection="1">
      <alignment vertical="center"/>
      <protection locked="0" hidden="1"/>
    </xf>
    <xf numFmtId="0" fontId="10" fillId="0" borderId="0" xfId="0" applyFont="1" applyAlignment="1" applyProtection="1">
      <alignment vertical="center"/>
      <protection hidden="1"/>
    </xf>
    <xf numFmtId="0" fontId="12" fillId="0" borderId="0" xfId="0" applyFont="1" applyAlignment="1" applyProtection="1">
      <alignment vertical="center"/>
      <protection locked="0" hidden="1"/>
    </xf>
    <xf numFmtId="0" fontId="10" fillId="0" borderId="2" xfId="0" applyFont="1" applyBorder="1" applyAlignment="1" applyProtection="1">
      <alignment vertical="center"/>
      <protection hidden="1"/>
    </xf>
    <xf numFmtId="0" fontId="10" fillId="0" borderId="6" xfId="0" applyFont="1" applyBorder="1" applyAlignment="1" applyProtection="1">
      <alignment vertical="center"/>
      <protection hidden="1"/>
    </xf>
    <xf numFmtId="0" fontId="2" fillId="0" borderId="0" xfId="0" applyFont="1" applyAlignment="1" applyProtection="1">
      <alignment vertical="center"/>
      <protection locked="0" hidden="1"/>
    </xf>
    <xf numFmtId="1" fontId="17" fillId="0" borderId="0" xfId="0" applyNumberFormat="1" applyFont="1" applyAlignment="1" applyProtection="1">
      <alignment horizontal="left" vertical="center"/>
      <protection hidden="1"/>
    </xf>
    <xf numFmtId="0" fontId="1" fillId="0" borderId="0" xfId="0" applyFont="1" applyAlignment="1" applyProtection="1">
      <alignment horizontal="right" vertical="center"/>
      <protection hidden="1"/>
    </xf>
    <xf numFmtId="0" fontId="1" fillId="0" borderId="0" xfId="0" applyFont="1" applyAlignment="1" applyProtection="1">
      <alignment vertical="center"/>
      <protection hidden="1"/>
    </xf>
    <xf numFmtId="0" fontId="1" fillId="0" borderId="0" xfId="0" applyFont="1" applyAlignment="1" applyProtection="1">
      <alignment horizontal="left" vertical="center"/>
      <protection hidden="1"/>
    </xf>
    <xf numFmtId="164" fontId="61" fillId="0" borderId="0" xfId="0" applyNumberFormat="1" applyFont="1" applyAlignment="1" applyProtection="1">
      <alignment horizontal="right" vertical="center"/>
      <protection locked="0" hidden="1"/>
    </xf>
    <xf numFmtId="0" fontId="2" fillId="0" borderId="0" xfId="0" applyFont="1" applyAlignment="1" applyProtection="1">
      <alignment horizontal="left" vertical="center"/>
      <protection hidden="1"/>
    </xf>
    <xf numFmtId="0" fontId="2" fillId="0" borderId="0" xfId="0" applyFont="1" applyAlignment="1" applyProtection="1">
      <alignment vertical="center"/>
      <protection hidden="1"/>
    </xf>
    <xf numFmtId="0" fontId="1" fillId="0" borderId="2" xfId="0" applyFont="1" applyBorder="1" applyAlignment="1" applyProtection="1">
      <alignment vertical="center"/>
      <protection hidden="1"/>
    </xf>
    <xf numFmtId="0" fontId="19" fillId="0" borderId="0" xfId="0" applyFont="1" applyAlignment="1" applyProtection="1">
      <alignment vertical="center"/>
      <protection hidden="1"/>
    </xf>
    <xf numFmtId="0" fontId="1" fillId="0" borderId="6" xfId="0" applyFont="1" applyBorder="1" applyAlignment="1" applyProtection="1">
      <alignment vertical="center"/>
      <protection hidden="1"/>
    </xf>
    <xf numFmtId="0" fontId="1" fillId="0" borderId="0" xfId="0" applyFont="1" applyAlignment="1" applyProtection="1">
      <alignment vertical="center"/>
      <protection locked="0" hidden="1"/>
    </xf>
    <xf numFmtId="0" fontId="16" fillId="0" borderId="0" xfId="0" applyFont="1" applyAlignment="1" applyProtection="1">
      <alignment horizontal="right" vertical="center"/>
      <protection hidden="1"/>
    </xf>
    <xf numFmtId="0" fontId="26" fillId="0" borderId="2" xfId="0" applyFont="1" applyBorder="1" applyAlignment="1" applyProtection="1">
      <alignment horizontal="center" vertical="center"/>
      <protection hidden="1"/>
    </xf>
    <xf numFmtId="1" fontId="5" fillId="0" borderId="38" xfId="0" applyNumberFormat="1" applyFont="1" applyBorder="1" applyAlignment="1" applyProtection="1">
      <alignment horizontal="left" vertical="center"/>
      <protection hidden="1"/>
    </xf>
    <xf numFmtId="0" fontId="10" fillId="0" borderId="1" xfId="0" applyFont="1" applyBorder="1" applyAlignment="1" applyProtection="1">
      <alignment vertical="center"/>
      <protection hidden="1"/>
    </xf>
    <xf numFmtId="0" fontId="12" fillId="0" borderId="0" xfId="0" applyFont="1" applyAlignment="1" applyProtection="1">
      <alignment horizontal="right" vertical="center"/>
      <protection hidden="1"/>
    </xf>
    <xf numFmtId="0" fontId="19" fillId="0" borderId="4" xfId="0" applyFont="1" applyBorder="1" applyAlignment="1" applyProtection="1">
      <alignment vertical="center"/>
      <protection locked="0" hidden="1"/>
    </xf>
    <xf numFmtId="0" fontId="2" fillId="0" borderId="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16" fillId="0" borderId="0" xfId="0" applyFont="1" applyAlignment="1" applyProtection="1">
      <alignment vertical="center"/>
      <protection hidden="1"/>
    </xf>
    <xf numFmtId="0" fontId="30" fillId="0" borderId="0" xfId="0" applyFont="1" applyAlignment="1" applyProtection="1">
      <alignment vertical="center"/>
      <protection locked="0" hidden="1"/>
    </xf>
    <xf numFmtId="0" fontId="2" fillId="0" borderId="2" xfId="0" applyFont="1" applyBorder="1" applyAlignment="1" applyProtection="1">
      <alignment vertical="center"/>
      <protection hidden="1"/>
    </xf>
    <xf numFmtId="0" fontId="1" fillId="0" borderId="0" xfId="0" applyFont="1" applyAlignment="1" applyProtection="1">
      <alignment horizontal="right" vertical="center"/>
      <protection locked="0" hidden="1"/>
    </xf>
    <xf numFmtId="0" fontId="10" fillId="0" borderId="0" xfId="0" applyFont="1" applyAlignment="1" applyProtection="1">
      <alignment horizontal="center" vertical="center"/>
      <protection locked="0" hidden="1"/>
    </xf>
    <xf numFmtId="0" fontId="2" fillId="0" borderId="0" xfId="0" applyFont="1" applyAlignment="1" applyProtection="1">
      <alignment horizontal="right" vertical="center"/>
      <protection locked="0" hidden="1"/>
    </xf>
    <xf numFmtId="0" fontId="14" fillId="0" borderId="0" xfId="0" applyFont="1" applyAlignment="1" applyProtection="1">
      <alignment vertical="center"/>
      <protection locked="0" hidden="1"/>
    </xf>
    <xf numFmtId="0" fontId="20" fillId="0" borderId="0" xfId="0" applyFont="1" applyAlignment="1" applyProtection="1">
      <alignment vertical="center"/>
      <protection locked="0" hidden="1"/>
    </xf>
    <xf numFmtId="0" fontId="19" fillId="5" borderId="1" xfId="0" applyFont="1" applyFill="1" applyBorder="1" applyAlignment="1" applyProtection="1">
      <alignment vertical="center"/>
      <protection locked="0" hidden="1"/>
    </xf>
    <xf numFmtId="0" fontId="21" fillId="0" borderId="0" xfId="0" applyFont="1" applyAlignment="1" applyProtection="1">
      <alignment vertical="center"/>
      <protection locked="0" hidden="1"/>
    </xf>
    <xf numFmtId="0" fontId="4" fillId="0" borderId="0" xfId="0" applyFont="1" applyAlignment="1" applyProtection="1">
      <alignment vertical="center"/>
      <protection locked="0" hidden="1"/>
    </xf>
    <xf numFmtId="0" fontId="1" fillId="0" borderId="0" xfId="0" applyFont="1" applyAlignment="1" applyProtection="1">
      <alignment horizontal="left" vertical="center"/>
      <protection locked="0" hidden="1"/>
    </xf>
    <xf numFmtId="0" fontId="14" fillId="0" borderId="0" xfId="0" applyFont="1" applyAlignment="1" applyProtection="1">
      <alignment horizontal="left"/>
      <protection hidden="1"/>
    </xf>
    <xf numFmtId="0" fontId="14" fillId="0" borderId="0" xfId="0" applyFont="1" applyAlignment="1" applyProtection="1">
      <alignment horizontal="left" vertical="center"/>
      <protection hidden="1"/>
    </xf>
    <xf numFmtId="0" fontId="10" fillId="0" borderId="0" xfId="0" applyFont="1" applyAlignment="1" applyProtection="1">
      <alignment horizontal="left"/>
      <protection hidden="1"/>
    </xf>
    <xf numFmtId="2" fontId="43" fillId="0" borderId="0" xfId="0" applyNumberFormat="1" applyFont="1" applyAlignment="1" applyProtection="1">
      <alignment horizontal="right" vertical="center"/>
      <protection hidden="1"/>
    </xf>
    <xf numFmtId="43" fontId="60" fillId="4" borderId="0" xfId="1" applyFont="1" applyFill="1" applyBorder="1" applyAlignment="1" applyProtection="1">
      <alignment horizontal="left" vertical="center"/>
      <protection hidden="1"/>
    </xf>
    <xf numFmtId="164" fontId="5" fillId="3" borderId="16" xfId="0" applyNumberFormat="1" applyFont="1" applyFill="1" applyBorder="1" applyProtection="1">
      <protection hidden="1"/>
    </xf>
    <xf numFmtId="164" fontId="5" fillId="3" borderId="5" xfId="2" applyNumberFormat="1" applyFont="1" applyFill="1" applyBorder="1" applyProtection="1">
      <protection hidden="1"/>
    </xf>
    <xf numFmtId="0" fontId="41" fillId="3" borderId="0" xfId="0" applyFont="1" applyFill="1" applyProtection="1">
      <protection hidden="1"/>
    </xf>
    <xf numFmtId="2" fontId="9" fillId="3" borderId="0" xfId="0" applyNumberFormat="1" applyFont="1" applyFill="1" applyProtection="1">
      <protection hidden="1"/>
    </xf>
    <xf numFmtId="0" fontId="12" fillId="3" borderId="16" xfId="0" applyFont="1" applyFill="1" applyBorder="1" applyAlignment="1" applyProtection="1">
      <alignment vertical="center"/>
      <protection hidden="1"/>
    </xf>
    <xf numFmtId="1" fontId="8" fillId="3" borderId="39" xfId="0" applyNumberFormat="1" applyFont="1" applyFill="1" applyBorder="1" applyAlignment="1" applyProtection="1">
      <alignment horizontal="center" vertical="center"/>
      <protection hidden="1"/>
    </xf>
    <xf numFmtId="1" fontId="8" fillId="3" borderId="40" xfId="0" applyNumberFormat="1" applyFont="1" applyFill="1" applyBorder="1" applyAlignment="1" applyProtection="1">
      <alignment horizontal="center" vertical="center" wrapText="1"/>
      <protection hidden="1"/>
    </xf>
    <xf numFmtId="0" fontId="5" fillId="3" borderId="41" xfId="0" applyFont="1" applyFill="1" applyBorder="1" applyAlignment="1" applyProtection="1">
      <alignment horizontal="center" vertical="center" wrapText="1"/>
      <protection hidden="1"/>
    </xf>
    <xf numFmtId="0" fontId="7" fillId="3" borderId="41" xfId="0" applyFont="1" applyFill="1" applyBorder="1" applyAlignment="1" applyProtection="1">
      <alignment horizontal="center" vertical="center" wrapText="1"/>
      <protection hidden="1"/>
    </xf>
    <xf numFmtId="4" fontId="5" fillId="3" borderId="42" xfId="2" applyNumberFormat="1" applyFont="1" applyFill="1" applyBorder="1" applyAlignment="1" applyProtection="1">
      <alignment horizontal="center" vertical="center" wrapText="1"/>
      <protection hidden="1"/>
    </xf>
    <xf numFmtId="0" fontId="62" fillId="3" borderId="0" xfId="0" applyFont="1" applyFill="1" applyProtection="1">
      <protection hidden="1"/>
    </xf>
    <xf numFmtId="0" fontId="12" fillId="0" borderId="3" xfId="0" applyFont="1" applyBorder="1" applyAlignment="1" applyProtection="1">
      <alignment horizontal="left" vertical="center"/>
      <protection hidden="1"/>
    </xf>
    <xf numFmtId="0" fontId="12" fillId="0" borderId="4" xfId="0" applyFont="1" applyBorder="1" applyAlignment="1" applyProtection="1">
      <alignment horizontal="left" vertical="center"/>
      <protection hidden="1"/>
    </xf>
    <xf numFmtId="0" fontId="16" fillId="0" borderId="0" xfId="0" quotePrefix="1" applyFont="1" applyAlignment="1" applyProtection="1">
      <alignment horizontal="left" vertical="center"/>
      <protection hidden="1"/>
    </xf>
    <xf numFmtId="4" fontId="10" fillId="0" borderId="0" xfId="0" applyNumberFormat="1" applyFont="1" applyAlignment="1" applyProtection="1">
      <alignment horizontal="left" vertical="center"/>
      <protection hidden="1"/>
    </xf>
    <xf numFmtId="43" fontId="10" fillId="0" borderId="0" xfId="0" applyNumberFormat="1" applyFont="1" applyAlignment="1" applyProtection="1">
      <alignment horizontal="left" vertical="center"/>
      <protection hidden="1"/>
    </xf>
    <xf numFmtId="49" fontId="17" fillId="0" borderId="2" xfId="0" applyNumberFormat="1" applyFont="1" applyBorder="1" applyAlignment="1" applyProtection="1">
      <alignment horizontal="right" vertical="center"/>
      <protection hidden="1"/>
    </xf>
    <xf numFmtId="0" fontId="17" fillId="0" borderId="0" xfId="0" applyFont="1" applyAlignment="1" applyProtection="1">
      <alignment horizontal="left"/>
      <protection hidden="1"/>
    </xf>
    <xf numFmtId="164" fontId="16" fillId="0" borderId="0" xfId="0" applyNumberFormat="1" applyFont="1" applyAlignment="1" applyProtection="1">
      <alignment horizontal="left" vertical="center"/>
      <protection hidden="1"/>
    </xf>
    <xf numFmtId="0" fontId="16" fillId="0" borderId="0" xfId="0" applyFont="1" applyAlignment="1" applyProtection="1">
      <alignment horizontal="left"/>
      <protection hidden="1"/>
    </xf>
    <xf numFmtId="2" fontId="10" fillId="0" borderId="0" xfId="0" applyNumberFormat="1" applyFont="1" applyAlignment="1" applyProtection="1">
      <alignment horizontal="left" vertical="center"/>
      <protection hidden="1"/>
    </xf>
    <xf numFmtId="0" fontId="12" fillId="0" borderId="0" xfId="0" applyFont="1" applyAlignment="1" applyProtection="1">
      <alignment horizontal="left" vertical="center"/>
      <protection hidden="1"/>
    </xf>
    <xf numFmtId="14" fontId="17" fillId="0" borderId="0" xfId="0" applyNumberFormat="1" applyFont="1" applyAlignment="1" applyProtection="1">
      <alignment horizontal="left" vertical="center"/>
      <protection hidden="1"/>
    </xf>
    <xf numFmtId="0" fontId="17" fillId="0" borderId="0" xfId="0" applyFont="1" applyAlignment="1" applyProtection="1">
      <alignment horizontal="left" vertical="center"/>
      <protection hidden="1"/>
    </xf>
    <xf numFmtId="0" fontId="17" fillId="0" borderId="3" xfId="0" applyFont="1" applyBorder="1" applyAlignment="1" applyProtection="1">
      <alignment horizontal="left" vertical="center"/>
      <protection hidden="1"/>
    </xf>
    <xf numFmtId="0" fontId="17" fillId="0" borderId="4" xfId="0" applyFont="1" applyBorder="1" applyAlignment="1" applyProtection="1">
      <alignment horizontal="left" vertical="center"/>
      <protection hidden="1"/>
    </xf>
    <xf numFmtId="0" fontId="16" fillId="0" borderId="2" xfId="0" applyFont="1" applyBorder="1" applyAlignment="1" applyProtection="1">
      <alignment vertical="center"/>
      <protection hidden="1"/>
    </xf>
    <xf numFmtId="0" fontId="16" fillId="0" borderId="2" xfId="0" applyFont="1" applyBorder="1" applyAlignment="1" applyProtection="1">
      <alignment horizontal="left" vertical="center"/>
      <protection hidden="1"/>
    </xf>
    <xf numFmtId="0" fontId="17" fillId="0" borderId="2" xfId="0" applyFont="1" applyBorder="1" applyAlignment="1" applyProtection="1">
      <alignment horizontal="left" vertical="center"/>
      <protection hidden="1"/>
    </xf>
    <xf numFmtId="0" fontId="0" fillId="0" borderId="0" xfId="0" applyAlignment="1" applyProtection="1">
      <alignment horizontal="left" vertical="center"/>
      <protection hidden="1"/>
    </xf>
    <xf numFmtId="0" fontId="0" fillId="0" borderId="6" xfId="0" applyBorder="1" applyAlignment="1" applyProtection="1">
      <alignment horizontal="left" vertical="center"/>
      <protection hidden="1"/>
    </xf>
    <xf numFmtId="0" fontId="17" fillId="0" borderId="0" xfId="0" applyFont="1" applyAlignment="1" applyProtection="1">
      <alignment vertical="center"/>
      <protection hidden="1"/>
    </xf>
    <xf numFmtId="164" fontId="16" fillId="0" borderId="6" xfId="0" applyNumberFormat="1" applyFont="1" applyBorder="1" applyAlignment="1" applyProtection="1">
      <alignment horizontal="left" vertical="center"/>
      <protection hidden="1"/>
    </xf>
    <xf numFmtId="0" fontId="12" fillId="0" borderId="7" xfId="0" applyFont="1" applyBorder="1" applyAlignment="1" applyProtection="1">
      <alignment horizontal="left" vertical="center"/>
      <protection hidden="1"/>
    </xf>
    <xf numFmtId="0" fontId="12" fillId="0" borderId="1" xfId="0" applyFont="1" applyBorder="1" applyAlignment="1" applyProtection="1">
      <alignment horizontal="left" vertical="center"/>
      <protection hidden="1"/>
    </xf>
    <xf numFmtId="0" fontId="22" fillId="0" borderId="4" xfId="0" applyFont="1" applyBorder="1" applyAlignment="1" applyProtection="1">
      <alignment horizontal="left"/>
      <protection hidden="1"/>
    </xf>
    <xf numFmtId="4" fontId="22" fillId="0" borderId="4" xfId="0" applyNumberFormat="1" applyFont="1" applyBorder="1" applyAlignment="1" applyProtection="1">
      <alignment horizontal="right"/>
      <protection hidden="1"/>
    </xf>
    <xf numFmtId="0" fontId="23" fillId="0" borderId="0" xfId="0" applyFont="1" applyAlignment="1" applyProtection="1">
      <alignment horizontal="left" vertical="center"/>
      <protection hidden="1"/>
    </xf>
    <xf numFmtId="4" fontId="23" fillId="0" borderId="0" xfId="0" applyNumberFormat="1" applyFont="1" applyAlignment="1" applyProtection="1">
      <alignment horizontal="right"/>
      <protection hidden="1"/>
    </xf>
    <xf numFmtId="49" fontId="23" fillId="0" borderId="0" xfId="0" applyNumberFormat="1" applyFont="1" applyAlignment="1" applyProtection="1">
      <alignment horizontal="left"/>
      <protection hidden="1"/>
    </xf>
    <xf numFmtId="0" fontId="23" fillId="0" borderId="0" xfId="0" applyFont="1" applyAlignment="1" applyProtection="1">
      <alignment horizontal="left"/>
      <protection hidden="1"/>
    </xf>
    <xf numFmtId="0" fontId="16" fillId="0" borderId="0" xfId="0" applyFont="1" applyAlignment="1" applyProtection="1">
      <alignment vertical="center"/>
      <protection locked="0"/>
    </xf>
    <xf numFmtId="41" fontId="53" fillId="0" borderId="49" xfId="3" applyFont="1" applyBorder="1" applyProtection="1">
      <protection hidden="1"/>
    </xf>
    <xf numFmtId="43" fontId="46" fillId="0" borderId="49" xfId="0" applyNumberFormat="1" applyFont="1" applyBorder="1" applyProtection="1">
      <protection hidden="1"/>
    </xf>
    <xf numFmtId="43" fontId="55" fillId="0" borderId="50" xfId="0" applyNumberFormat="1" applyFont="1" applyBorder="1" applyProtection="1">
      <protection hidden="1"/>
    </xf>
    <xf numFmtId="41" fontId="53" fillId="0" borderId="0" xfId="3" applyFont="1" applyBorder="1" applyAlignment="1" applyProtection="1">
      <alignment vertical="center"/>
      <protection hidden="1"/>
    </xf>
    <xf numFmtId="43" fontId="46" fillId="0" borderId="0" xfId="0" applyNumberFormat="1" applyFont="1" applyProtection="1">
      <protection hidden="1"/>
    </xf>
    <xf numFmtId="43" fontId="55" fillId="0" borderId="51" xfId="0" applyNumberFormat="1" applyFont="1" applyBorder="1" applyProtection="1">
      <protection hidden="1"/>
    </xf>
    <xf numFmtId="41" fontId="53" fillId="0" borderId="52" xfId="3" applyFont="1" applyBorder="1" applyAlignment="1" applyProtection="1">
      <alignment vertical="center"/>
      <protection hidden="1"/>
    </xf>
    <xf numFmtId="43" fontId="46" fillId="0" borderId="52" xfId="0" applyNumberFormat="1" applyFont="1" applyBorder="1" applyAlignment="1" applyProtection="1">
      <alignment vertical="center"/>
      <protection hidden="1"/>
    </xf>
    <xf numFmtId="0" fontId="47" fillId="0" borderId="0" xfId="0" applyFont="1" applyAlignment="1" applyProtection="1">
      <alignment horizontal="left"/>
      <protection locked="0"/>
    </xf>
    <xf numFmtId="0" fontId="14" fillId="0" borderId="0" xfId="0" applyFont="1" applyAlignment="1" applyProtection="1">
      <alignment horizontal="left" vertical="top"/>
      <protection locked="0"/>
    </xf>
    <xf numFmtId="0" fontId="14" fillId="0" borderId="0" xfId="0" applyFont="1" applyAlignment="1" applyProtection="1">
      <alignment horizontal="left" vertical="center"/>
      <protection locked="0"/>
    </xf>
    <xf numFmtId="1" fontId="4" fillId="0" borderId="38" xfId="0" applyNumberFormat="1" applyFont="1" applyBorder="1" applyAlignment="1" applyProtection="1">
      <alignment horizontal="center" vertical="center"/>
      <protection hidden="1"/>
    </xf>
    <xf numFmtId="49" fontId="10" fillId="0" borderId="2" xfId="0" applyNumberFormat="1" applyFont="1" applyBorder="1" applyAlignment="1" applyProtection="1">
      <alignment horizontal="center" vertical="center" wrapText="1"/>
      <protection hidden="1"/>
    </xf>
    <xf numFmtId="43" fontId="3" fillId="0" borderId="5" xfId="0" applyNumberFormat="1" applyFont="1" applyBorder="1" applyAlignment="1" applyProtection="1">
      <alignment horizontal="right" vertical="center" wrapText="1"/>
      <protection hidden="1"/>
    </xf>
    <xf numFmtId="0" fontId="16" fillId="0" borderId="0" xfId="0" applyFont="1" applyAlignment="1" applyProtection="1">
      <alignment vertical="center" wrapText="1"/>
      <protection hidden="1"/>
    </xf>
    <xf numFmtId="43" fontId="3" fillId="0" borderId="16" xfId="0" applyNumberFormat="1" applyFont="1" applyBorder="1" applyAlignment="1" applyProtection="1">
      <alignment horizontal="right" vertical="center" wrapText="1"/>
      <protection hidden="1"/>
    </xf>
    <xf numFmtId="43" fontId="3" fillId="0" borderId="9" xfId="0" applyNumberFormat="1" applyFont="1" applyBorder="1" applyAlignment="1" applyProtection="1">
      <alignment horizontal="right" vertical="top" wrapText="1"/>
      <protection hidden="1"/>
    </xf>
    <xf numFmtId="0" fontId="17" fillId="0" borderId="8" xfId="0" applyFont="1" applyBorder="1" applyAlignment="1" applyProtection="1">
      <alignment vertical="center"/>
      <protection hidden="1"/>
    </xf>
    <xf numFmtId="43" fontId="10" fillId="0" borderId="0" xfId="0" applyNumberFormat="1" applyFont="1" applyAlignment="1" applyProtection="1">
      <alignment horizontal="left"/>
      <protection hidden="1"/>
    </xf>
    <xf numFmtId="0" fontId="10" fillId="0" borderId="9" xfId="0" applyFont="1" applyBorder="1" applyAlignment="1" applyProtection="1">
      <alignment horizontal="left"/>
      <protection hidden="1"/>
    </xf>
    <xf numFmtId="0" fontId="10" fillId="0" borderId="2" xfId="0" applyFont="1" applyBorder="1" applyAlignment="1" applyProtection="1">
      <alignment horizontal="left"/>
      <protection hidden="1"/>
    </xf>
    <xf numFmtId="0" fontId="23" fillId="0" borderId="0" xfId="0" applyFont="1" applyProtection="1">
      <protection hidden="1"/>
    </xf>
    <xf numFmtId="0" fontId="23" fillId="0" borderId="6" xfId="0" applyFont="1" applyBorder="1" applyProtection="1">
      <protection hidden="1"/>
    </xf>
    <xf numFmtId="0" fontId="10" fillId="0" borderId="7" xfId="0" applyFont="1" applyBorder="1" applyAlignment="1" applyProtection="1">
      <alignment horizontal="left"/>
      <protection hidden="1"/>
    </xf>
    <xf numFmtId="0" fontId="0" fillId="0" borderId="0" xfId="0" applyAlignment="1" applyProtection="1">
      <alignment horizontal="left" vertical="center"/>
      <protection locked="0"/>
    </xf>
    <xf numFmtId="0" fontId="4" fillId="0" borderId="0" xfId="0" applyFont="1" applyAlignment="1" applyProtection="1">
      <alignment vertical="center"/>
      <protection locked="0"/>
    </xf>
    <xf numFmtId="4" fontId="7" fillId="3" borderId="41" xfId="2" applyNumberFormat="1" applyFont="1" applyFill="1" applyBorder="1" applyAlignment="1" applyProtection="1">
      <alignment horizontal="center" vertical="center" wrapText="1"/>
      <protection hidden="1"/>
    </xf>
    <xf numFmtId="2" fontId="13" fillId="0" borderId="0" xfId="0" applyNumberFormat="1" applyFont="1" applyAlignment="1" applyProtection="1">
      <alignment horizontal="left"/>
      <protection locked="0"/>
    </xf>
    <xf numFmtId="0" fontId="12" fillId="0" borderId="0" xfId="0" applyFont="1" applyAlignment="1" applyProtection="1">
      <alignment horizontal="left"/>
      <protection hidden="1"/>
    </xf>
    <xf numFmtId="49" fontId="12" fillId="0" borderId="2" xfId="0" applyNumberFormat="1" applyFont="1" applyBorder="1" applyProtection="1">
      <protection hidden="1"/>
    </xf>
    <xf numFmtId="49" fontId="12" fillId="0" borderId="0" xfId="0" applyNumberFormat="1" applyFont="1" applyProtection="1">
      <protection hidden="1"/>
    </xf>
    <xf numFmtId="49" fontId="12" fillId="0" borderId="6" xfId="0" applyNumberFormat="1" applyFont="1" applyBorder="1" applyProtection="1">
      <protection hidden="1"/>
    </xf>
    <xf numFmtId="0" fontId="10" fillId="0" borderId="2" xfId="0" applyFont="1" applyBorder="1" applyAlignment="1" applyProtection="1">
      <alignment horizontal="left" vertical="center"/>
      <protection hidden="1"/>
    </xf>
    <xf numFmtId="0" fontId="10" fillId="0" borderId="3" xfId="0" applyFont="1" applyBorder="1" applyAlignment="1" applyProtection="1">
      <alignment horizontal="left" vertical="center"/>
      <protection hidden="1"/>
    </xf>
    <xf numFmtId="0" fontId="10" fillId="0" borderId="14" xfId="0" applyFont="1" applyBorder="1" applyAlignment="1" applyProtection="1">
      <alignment horizontal="left" vertical="center"/>
      <protection hidden="1"/>
    </xf>
    <xf numFmtId="0" fontId="4" fillId="5" borderId="1" xfId="0" applyFont="1" applyFill="1" applyBorder="1" applyAlignment="1" applyProtection="1">
      <alignment horizontal="center" vertical="center"/>
      <protection locked="0" hidden="1"/>
    </xf>
    <xf numFmtId="0" fontId="2" fillId="5" borderId="0" xfId="0" applyFont="1" applyFill="1" applyAlignment="1" applyProtection="1">
      <alignment vertical="center"/>
      <protection hidden="1"/>
    </xf>
    <xf numFmtId="0" fontId="37" fillId="5" borderId="18" xfId="0" applyFont="1" applyFill="1" applyBorder="1" applyAlignment="1">
      <alignment horizontal="center"/>
    </xf>
    <xf numFmtId="0" fontId="37" fillId="5" borderId="18" xfId="0" applyFont="1" applyFill="1" applyBorder="1" applyAlignment="1" applyProtection="1">
      <alignment horizontal="center"/>
      <protection hidden="1"/>
    </xf>
    <xf numFmtId="0" fontId="63" fillId="0" borderId="53" xfId="0" applyFont="1" applyBorder="1" applyAlignment="1">
      <alignment vertical="center"/>
    </xf>
    <xf numFmtId="0" fontId="48" fillId="0" borderId="37" xfId="0" applyFont="1" applyBorder="1" applyAlignment="1" applyProtection="1">
      <alignment vertical="center"/>
      <protection hidden="1"/>
    </xf>
    <xf numFmtId="0" fontId="48" fillId="0" borderId="37" xfId="0" applyFont="1" applyBorder="1" applyAlignment="1" applyProtection="1">
      <alignment horizontal="center" vertical="center"/>
      <protection hidden="1"/>
    </xf>
    <xf numFmtId="0" fontId="48" fillId="0" borderId="26" xfId="0" applyFont="1" applyBorder="1" applyAlignment="1" applyProtection="1">
      <alignment horizontal="center" vertical="center"/>
      <protection hidden="1"/>
    </xf>
    <xf numFmtId="0" fontId="49" fillId="0" borderId="28" xfId="3" applyNumberFormat="1" applyFont="1" applyBorder="1" applyAlignment="1" applyProtection="1">
      <alignment horizontal="center" vertical="center" wrapText="1"/>
      <protection hidden="1"/>
    </xf>
    <xf numFmtId="41" fontId="53" fillId="3" borderId="54" xfId="3" applyFont="1" applyFill="1" applyBorder="1" applyProtection="1">
      <protection hidden="1"/>
    </xf>
    <xf numFmtId="43" fontId="54" fillId="3" borderId="30" xfId="0" applyNumberFormat="1" applyFont="1" applyFill="1" applyBorder="1" applyProtection="1">
      <protection hidden="1"/>
    </xf>
    <xf numFmtId="43" fontId="53" fillId="3" borderId="30" xfId="0" applyNumberFormat="1" applyFont="1" applyFill="1" applyBorder="1" applyProtection="1">
      <protection hidden="1"/>
    </xf>
    <xf numFmtId="43" fontId="46" fillId="0" borderId="18" xfId="0" applyNumberFormat="1" applyFont="1" applyBorder="1" applyProtection="1">
      <protection hidden="1"/>
    </xf>
    <xf numFmtId="43" fontId="46" fillId="0" borderId="17" xfId="0" applyNumberFormat="1" applyFont="1" applyBorder="1" applyProtection="1">
      <protection hidden="1"/>
    </xf>
    <xf numFmtId="43" fontId="55" fillId="0" borderId="17" xfId="0" applyNumberFormat="1" applyFont="1" applyBorder="1" applyProtection="1">
      <protection hidden="1"/>
    </xf>
    <xf numFmtId="0" fontId="0" fillId="0" borderId="0" xfId="0" applyAlignment="1" applyProtection="1">
      <alignment horizontal="center" vertical="center"/>
      <protection locked="0"/>
    </xf>
    <xf numFmtId="1" fontId="54" fillId="3" borderId="28" xfId="3" applyNumberFormat="1" applyFont="1" applyFill="1" applyBorder="1" applyAlignment="1" applyProtection="1">
      <alignment horizontal="center" vertical="center"/>
      <protection hidden="1"/>
    </xf>
    <xf numFmtId="41" fontId="53" fillId="7" borderId="39" xfId="3" applyFont="1" applyFill="1" applyBorder="1" applyAlignment="1" applyProtection="1">
      <alignment vertical="center"/>
      <protection hidden="1"/>
    </xf>
    <xf numFmtId="43" fontId="46" fillId="7" borderId="39" xfId="0" applyNumberFormat="1" applyFont="1" applyFill="1" applyBorder="1" applyProtection="1">
      <protection hidden="1"/>
    </xf>
    <xf numFmtId="43" fontId="55" fillId="7" borderId="55" xfId="0" applyNumberFormat="1" applyFont="1" applyFill="1" applyBorder="1" applyProtection="1">
      <protection hidden="1"/>
    </xf>
    <xf numFmtId="1" fontId="54" fillId="0" borderId="34" xfId="3" applyNumberFormat="1" applyFont="1" applyFill="1" applyBorder="1" applyAlignment="1" applyProtection="1">
      <alignment horizontal="center" vertical="center"/>
      <protection hidden="1"/>
    </xf>
    <xf numFmtId="1" fontId="53" fillId="0" borderId="56" xfId="3" applyNumberFormat="1" applyFont="1" applyFill="1" applyBorder="1" applyAlignment="1" applyProtection="1">
      <alignment horizontal="center" vertical="center"/>
      <protection hidden="1"/>
    </xf>
    <xf numFmtId="1" fontId="54" fillId="0" borderId="56" xfId="3" applyNumberFormat="1" applyFont="1" applyFill="1" applyBorder="1" applyAlignment="1" applyProtection="1">
      <alignment horizontal="center" vertical="center"/>
      <protection hidden="1"/>
    </xf>
    <xf numFmtId="1" fontId="54" fillId="0" borderId="57" xfId="3" applyNumberFormat="1" applyFont="1" applyFill="1" applyBorder="1" applyAlignment="1" applyProtection="1">
      <alignment horizontal="center" vertical="center"/>
      <protection hidden="1"/>
    </xf>
    <xf numFmtId="1" fontId="53" fillId="7" borderId="58" xfId="3" applyNumberFormat="1" applyFont="1" applyFill="1" applyBorder="1" applyAlignment="1" applyProtection="1">
      <alignment horizontal="center" vertical="center"/>
      <protection hidden="1"/>
    </xf>
    <xf numFmtId="1" fontId="54" fillId="0" borderId="59" xfId="3" applyNumberFormat="1" applyFont="1" applyFill="1" applyBorder="1" applyAlignment="1" applyProtection="1">
      <alignment horizontal="center" vertical="center"/>
      <protection hidden="1"/>
    </xf>
    <xf numFmtId="41" fontId="46" fillId="0" borderId="59" xfId="3" applyFont="1" applyBorder="1" applyAlignment="1" applyProtection="1">
      <alignment vertical="center"/>
      <protection hidden="1"/>
    </xf>
    <xf numFmtId="43" fontId="55" fillId="0" borderId="60" xfId="0" applyNumberFormat="1" applyFont="1" applyBorder="1" applyAlignment="1" applyProtection="1">
      <alignment vertical="center"/>
      <protection hidden="1"/>
    </xf>
    <xf numFmtId="41" fontId="55" fillId="7" borderId="61" xfId="3" applyFont="1" applyFill="1" applyBorder="1" applyAlignment="1" applyProtection="1">
      <alignment vertical="center"/>
      <protection hidden="1"/>
    </xf>
    <xf numFmtId="43" fontId="55" fillId="7" borderId="39" xfId="0" applyNumberFormat="1" applyFont="1" applyFill="1" applyBorder="1" applyAlignment="1" applyProtection="1">
      <alignment vertical="center"/>
      <protection hidden="1"/>
    </xf>
    <xf numFmtId="41" fontId="64" fillId="0" borderId="33" xfId="3" applyFont="1" applyBorder="1" applyAlignment="1" applyProtection="1">
      <alignment vertical="center"/>
      <protection hidden="1"/>
    </xf>
    <xf numFmtId="41" fontId="46" fillId="0" borderId="62" xfId="3" applyFont="1" applyBorder="1" applyAlignment="1" applyProtection="1">
      <protection hidden="1"/>
    </xf>
    <xf numFmtId="41" fontId="46" fillId="0" borderId="37" xfId="3" applyFont="1" applyBorder="1" applyAlignment="1" applyProtection="1">
      <protection hidden="1"/>
    </xf>
    <xf numFmtId="1" fontId="53" fillId="0" borderId="63" xfId="3" applyNumberFormat="1" applyFont="1" applyBorder="1" applyAlignment="1" applyProtection="1">
      <alignment horizontal="center"/>
      <protection hidden="1"/>
    </xf>
    <xf numFmtId="0" fontId="47" fillId="0" borderId="56" xfId="0" applyFont="1" applyBorder="1" applyAlignment="1" applyProtection="1">
      <alignment horizontal="center" vertical="center"/>
      <protection hidden="1"/>
    </xf>
    <xf numFmtId="0" fontId="0" fillId="0" borderId="59" xfId="0" applyBorder="1" applyProtection="1">
      <protection hidden="1"/>
    </xf>
    <xf numFmtId="41" fontId="46" fillId="0" borderId="64" xfId="3" applyFont="1" applyBorder="1" applyAlignment="1" applyProtection="1">
      <protection hidden="1"/>
    </xf>
    <xf numFmtId="41" fontId="46" fillId="0" borderId="65" xfId="3" applyFont="1" applyBorder="1" applyAlignment="1" applyProtection="1">
      <protection hidden="1"/>
    </xf>
    <xf numFmtId="43" fontId="54" fillId="0" borderId="67" xfId="0" applyNumberFormat="1" applyFont="1" applyBorder="1" applyProtection="1">
      <protection hidden="1"/>
    </xf>
    <xf numFmtId="43" fontId="55" fillId="0" borderId="67" xfId="0" applyNumberFormat="1" applyFont="1" applyBorder="1" applyProtection="1">
      <protection hidden="1"/>
    </xf>
    <xf numFmtId="43" fontId="54" fillId="0" borderId="17" xfId="0" applyNumberFormat="1" applyFont="1" applyBorder="1" applyProtection="1">
      <protection hidden="1"/>
    </xf>
    <xf numFmtId="43" fontId="54" fillId="0" borderId="65" xfId="0" applyNumberFormat="1" applyFont="1" applyBorder="1" applyProtection="1">
      <protection hidden="1"/>
    </xf>
    <xf numFmtId="43" fontId="55" fillId="0" borderId="19" xfId="0" applyNumberFormat="1" applyFont="1" applyBorder="1" applyProtection="1">
      <protection hidden="1"/>
    </xf>
    <xf numFmtId="43" fontId="0" fillId="0" borderId="0" xfId="0" applyNumberFormat="1" applyProtection="1">
      <protection hidden="1"/>
    </xf>
    <xf numFmtId="43" fontId="0" fillId="0" borderId="0" xfId="0" applyNumberFormat="1" applyAlignment="1" applyProtection="1">
      <alignment vertical="center"/>
      <protection hidden="1"/>
    </xf>
    <xf numFmtId="0" fontId="0" fillId="0" borderId="0" xfId="0" applyAlignment="1">
      <alignment vertical="center"/>
    </xf>
    <xf numFmtId="43" fontId="0" fillId="0" borderId="0" xfId="0" applyNumberFormat="1"/>
    <xf numFmtId="41" fontId="53" fillId="0" borderId="31" xfId="3" applyFont="1" applyBorder="1" applyAlignment="1" applyProtection="1">
      <alignment horizontal="center"/>
      <protection hidden="1"/>
    </xf>
    <xf numFmtId="41" fontId="53" fillId="0" borderId="68" xfId="3" applyFont="1" applyBorder="1" applyAlignment="1" applyProtection="1">
      <alignment horizontal="center"/>
      <protection hidden="1"/>
    </xf>
    <xf numFmtId="41" fontId="53" fillId="0" borderId="34" xfId="3" applyFont="1" applyBorder="1" applyProtection="1">
      <protection hidden="1"/>
    </xf>
    <xf numFmtId="41" fontId="54" fillId="3" borderId="28" xfId="3" applyFont="1" applyFill="1" applyBorder="1" applyAlignment="1" applyProtection="1">
      <alignment horizontal="center" vertical="center"/>
      <protection hidden="1"/>
    </xf>
    <xf numFmtId="49" fontId="10" fillId="0" borderId="0" xfId="0" applyNumberFormat="1" applyFont="1" applyAlignment="1" applyProtection="1">
      <alignment horizontal="center" vertical="center" wrapText="1"/>
      <protection locked="0" hidden="1"/>
    </xf>
    <xf numFmtId="0" fontId="16" fillId="0" borderId="0" xfId="0" applyFont="1" applyAlignment="1" applyProtection="1">
      <alignment horizontal="center" vertical="center"/>
      <protection locked="0" hidden="1"/>
    </xf>
    <xf numFmtId="0" fontId="2" fillId="0" borderId="0" xfId="0" applyFont="1" applyAlignment="1" applyProtection="1">
      <alignment vertical="center"/>
      <protection locked="0"/>
    </xf>
    <xf numFmtId="14" fontId="0" fillId="0" borderId="0" xfId="0" applyNumberFormat="1" applyAlignment="1" applyProtection="1">
      <alignment vertical="center"/>
      <protection locked="0"/>
    </xf>
    <xf numFmtId="0" fontId="2" fillId="0" borderId="0" xfId="0" applyFont="1" applyAlignment="1" applyProtection="1">
      <alignment horizontal="center" vertical="center"/>
      <protection locked="0"/>
    </xf>
    <xf numFmtId="41" fontId="65" fillId="0" borderId="0" xfId="3" applyFont="1" applyFill="1" applyBorder="1" applyAlignment="1" applyProtection="1">
      <alignment horizontal="center"/>
      <protection locked="0" hidden="1"/>
    </xf>
    <xf numFmtId="0" fontId="2" fillId="0" borderId="0" xfId="0" applyFont="1" applyAlignment="1" applyProtection="1">
      <alignment horizontal="left" vertical="center" wrapText="1"/>
      <protection locked="0" hidden="1"/>
    </xf>
    <xf numFmtId="41" fontId="46" fillId="0" borderId="0" xfId="3" applyFont="1" applyFill="1" applyBorder="1" applyProtection="1">
      <protection locked="0" hidden="1"/>
    </xf>
    <xf numFmtId="41" fontId="53" fillId="0" borderId="0" xfId="3" applyFont="1" applyFill="1" applyBorder="1" applyProtection="1">
      <protection locked="0" hidden="1"/>
    </xf>
    <xf numFmtId="41" fontId="55" fillId="0" borderId="0" xfId="3" applyFont="1" applyFill="1" applyBorder="1" applyProtection="1">
      <protection locked="0" hidden="1"/>
    </xf>
    <xf numFmtId="0" fontId="0" fillId="0" borderId="0" xfId="0" applyAlignment="1" applyProtection="1">
      <alignment horizontal="center"/>
      <protection locked="0"/>
    </xf>
    <xf numFmtId="41" fontId="65" fillId="0" borderId="50" xfId="3" applyFont="1" applyFill="1" applyBorder="1" applyAlignment="1" applyProtection="1">
      <alignment horizontal="center"/>
      <protection hidden="1"/>
    </xf>
    <xf numFmtId="43" fontId="46" fillId="0" borderId="69" xfId="0" applyNumberFormat="1" applyFont="1" applyBorder="1" applyProtection="1">
      <protection hidden="1"/>
    </xf>
    <xf numFmtId="43" fontId="53" fillId="0" borderId="69" xfId="0" applyNumberFormat="1" applyFont="1" applyBorder="1" applyProtection="1">
      <protection hidden="1"/>
    </xf>
    <xf numFmtId="43" fontId="46" fillId="0" borderId="20" xfId="0" applyNumberFormat="1" applyFont="1" applyBorder="1" applyProtection="1">
      <protection hidden="1"/>
    </xf>
    <xf numFmtId="43" fontId="55" fillId="0" borderId="20" xfId="0" applyNumberFormat="1" applyFont="1" applyBorder="1" applyProtection="1">
      <protection hidden="1"/>
    </xf>
    <xf numFmtId="43" fontId="4" fillId="0" borderId="0" xfId="0" applyNumberFormat="1" applyFont="1" applyProtection="1">
      <protection hidden="1"/>
    </xf>
    <xf numFmtId="0" fontId="46" fillId="0" borderId="70" xfId="3" applyNumberFormat="1" applyFont="1" applyBorder="1" applyAlignment="1" applyProtection="1">
      <alignment horizontal="center" vertical="center"/>
      <protection hidden="1"/>
    </xf>
    <xf numFmtId="0" fontId="46" fillId="3" borderId="40" xfId="3" applyNumberFormat="1" applyFont="1" applyFill="1" applyBorder="1" applyAlignment="1" applyProtection="1">
      <alignment horizontal="center" vertical="center"/>
      <protection hidden="1"/>
    </xf>
    <xf numFmtId="0" fontId="53" fillId="0" borderId="71" xfId="3" applyNumberFormat="1" applyFont="1" applyFill="1" applyBorder="1" applyAlignment="1" applyProtection="1">
      <alignment horizontal="center" vertical="center"/>
      <protection hidden="1"/>
    </xf>
    <xf numFmtId="0" fontId="46" fillId="0" borderId="0" xfId="0" applyFont="1" applyAlignment="1" applyProtection="1">
      <alignment vertical="center"/>
      <protection hidden="1"/>
    </xf>
    <xf numFmtId="41" fontId="65" fillId="0" borderId="50" xfId="3" applyFont="1" applyFill="1" applyBorder="1" applyAlignment="1" applyProtection="1">
      <alignment horizontal="center" vertical="center"/>
      <protection hidden="1"/>
    </xf>
    <xf numFmtId="43" fontId="46" fillId="0" borderId="69" xfId="0" applyNumberFormat="1" applyFont="1" applyBorder="1" applyAlignment="1" applyProtection="1">
      <alignment vertical="center"/>
      <protection hidden="1"/>
    </xf>
    <xf numFmtId="43" fontId="53" fillId="0" borderId="69" xfId="0" applyNumberFormat="1" applyFont="1" applyBorder="1" applyAlignment="1" applyProtection="1">
      <alignment vertical="center"/>
      <protection hidden="1"/>
    </xf>
    <xf numFmtId="43" fontId="46" fillId="0" borderId="18" xfId="0" applyNumberFormat="1" applyFont="1" applyBorder="1" applyAlignment="1" applyProtection="1">
      <alignment vertical="center"/>
      <protection hidden="1"/>
    </xf>
    <xf numFmtId="43" fontId="55" fillId="0" borderId="18" xfId="0" applyNumberFormat="1" applyFont="1" applyBorder="1" applyAlignment="1" applyProtection="1">
      <alignment vertical="center"/>
      <protection hidden="1"/>
    </xf>
    <xf numFmtId="41" fontId="53" fillId="3" borderId="54" xfId="3" applyFont="1" applyFill="1" applyBorder="1" applyAlignment="1" applyProtection="1">
      <alignment vertical="center"/>
      <protection hidden="1"/>
    </xf>
    <xf numFmtId="43" fontId="54" fillId="3" borderId="30" xfId="0" applyNumberFormat="1" applyFont="1" applyFill="1" applyBorder="1" applyAlignment="1" applyProtection="1">
      <alignment vertical="center"/>
      <protection hidden="1"/>
    </xf>
    <xf numFmtId="43" fontId="53" fillId="3" borderId="30" xfId="0" applyNumberFormat="1" applyFont="1" applyFill="1" applyBorder="1" applyAlignment="1" applyProtection="1">
      <alignment vertical="center"/>
      <protection hidden="1"/>
    </xf>
    <xf numFmtId="43" fontId="4" fillId="0" borderId="0" xfId="0" applyNumberFormat="1" applyFont="1" applyAlignment="1" applyProtection="1">
      <alignment vertical="center"/>
      <protection hidden="1"/>
    </xf>
    <xf numFmtId="0" fontId="0" fillId="3" borderId="0" xfId="0" applyFill="1" applyAlignment="1" applyProtection="1">
      <alignment vertical="center"/>
      <protection locked="0"/>
    </xf>
    <xf numFmtId="41" fontId="66" fillId="0" borderId="50" xfId="3" applyFont="1" applyFill="1" applyBorder="1" applyAlignment="1" applyProtection="1">
      <alignment horizontal="left" vertical="center" wrapText="1"/>
      <protection hidden="1"/>
    </xf>
    <xf numFmtId="41" fontId="53" fillId="0" borderId="72" xfId="3" applyFont="1" applyBorder="1" applyAlignment="1" applyProtection="1">
      <alignment vertical="center"/>
      <protection hidden="1"/>
    </xf>
    <xf numFmtId="43" fontId="55" fillId="0" borderId="30" xfId="0" applyNumberFormat="1" applyFont="1" applyBorder="1" applyAlignment="1" applyProtection="1">
      <alignment vertical="center"/>
      <protection hidden="1"/>
    </xf>
    <xf numFmtId="41" fontId="53" fillId="3" borderId="39" xfId="3" applyFont="1" applyFill="1" applyBorder="1" applyAlignment="1" applyProtection="1">
      <alignment vertical="center"/>
      <protection hidden="1"/>
    </xf>
    <xf numFmtId="43" fontId="46" fillId="3" borderId="39" xfId="0" applyNumberFormat="1" applyFont="1" applyFill="1" applyBorder="1" applyAlignment="1" applyProtection="1">
      <alignment vertical="center"/>
      <protection hidden="1"/>
    </xf>
    <xf numFmtId="41" fontId="53" fillId="0" borderId="71" xfId="3" applyFont="1" applyFill="1" applyBorder="1" applyAlignment="1" applyProtection="1">
      <alignment horizontal="center" vertical="center"/>
      <protection hidden="1"/>
    </xf>
    <xf numFmtId="1" fontId="54" fillId="0" borderId="69" xfId="3" applyNumberFormat="1" applyFont="1" applyFill="1" applyBorder="1" applyAlignment="1" applyProtection="1">
      <alignment horizontal="center" vertical="center"/>
      <protection hidden="1"/>
    </xf>
    <xf numFmtId="1" fontId="54" fillId="0" borderId="73" xfId="3" applyNumberFormat="1" applyFont="1" applyFill="1" applyBorder="1" applyAlignment="1" applyProtection="1">
      <alignment vertical="center"/>
      <protection hidden="1"/>
    </xf>
    <xf numFmtId="1" fontId="54" fillId="0" borderId="73" xfId="3" applyNumberFormat="1" applyFont="1" applyFill="1" applyBorder="1" applyAlignment="1" applyProtection="1">
      <alignment horizontal="center" vertical="center"/>
      <protection hidden="1"/>
    </xf>
    <xf numFmtId="1" fontId="54" fillId="0" borderId="56" xfId="0" applyNumberFormat="1" applyFont="1" applyBorder="1" applyAlignment="1" applyProtection="1">
      <alignment horizontal="center" vertical="center"/>
      <protection hidden="1"/>
    </xf>
    <xf numFmtId="1" fontId="46" fillId="0" borderId="70" xfId="3" applyNumberFormat="1" applyFont="1" applyFill="1" applyBorder="1" applyAlignment="1" applyProtection="1">
      <alignment horizontal="center" vertical="center"/>
      <protection hidden="1"/>
    </xf>
    <xf numFmtId="1" fontId="46" fillId="3" borderId="58" xfId="3" applyNumberFormat="1" applyFont="1" applyFill="1" applyBorder="1" applyAlignment="1" applyProtection="1">
      <alignment horizontal="center" vertical="center"/>
      <protection hidden="1"/>
    </xf>
    <xf numFmtId="43" fontId="55" fillId="3" borderId="55" xfId="0" applyNumberFormat="1" applyFont="1" applyFill="1" applyBorder="1" applyAlignment="1" applyProtection="1">
      <alignment vertical="center"/>
      <protection hidden="1"/>
    </xf>
    <xf numFmtId="41" fontId="46" fillId="0" borderId="50" xfId="3" applyFont="1" applyFill="1" applyBorder="1" applyAlignment="1" applyProtection="1">
      <alignment horizontal="left" vertical="center" wrapText="1"/>
      <protection hidden="1"/>
    </xf>
    <xf numFmtId="1" fontId="54" fillId="0" borderId="64" xfId="3" applyNumberFormat="1" applyFont="1" applyFill="1" applyBorder="1" applyAlignment="1" applyProtection="1">
      <alignment horizontal="center" vertical="center"/>
      <protection hidden="1"/>
    </xf>
    <xf numFmtId="0" fontId="0" fillId="6" borderId="74" xfId="0" applyFill="1" applyBorder="1" applyAlignment="1" applyProtection="1">
      <alignment horizontal="center" vertical="center"/>
      <protection locked="0"/>
    </xf>
    <xf numFmtId="0" fontId="2" fillId="6" borderId="33" xfId="0" applyFont="1" applyFill="1" applyBorder="1" applyAlignment="1" applyProtection="1">
      <alignment horizontal="center" vertical="center"/>
      <protection locked="0"/>
    </xf>
    <xf numFmtId="0" fontId="4" fillId="6" borderId="33" xfId="0" applyFont="1" applyFill="1" applyBorder="1" applyAlignment="1" applyProtection="1">
      <alignment horizontal="center" vertical="center"/>
      <protection locked="0"/>
    </xf>
    <xf numFmtId="0" fontId="0" fillId="6" borderId="33" xfId="0" applyFill="1" applyBorder="1" applyAlignment="1" applyProtection="1">
      <alignment horizontal="center" vertical="center"/>
      <protection locked="0"/>
    </xf>
    <xf numFmtId="0" fontId="0" fillId="6" borderId="33" xfId="0" applyFill="1" applyBorder="1" applyAlignment="1" applyProtection="1">
      <alignment horizontal="center" vertical="center"/>
      <protection hidden="1"/>
    </xf>
    <xf numFmtId="0" fontId="53" fillId="8" borderId="71" xfId="3" applyNumberFormat="1" applyFont="1" applyFill="1" applyBorder="1" applyAlignment="1" applyProtection="1">
      <alignment horizontal="center" vertical="center"/>
      <protection hidden="1"/>
    </xf>
    <xf numFmtId="41" fontId="46" fillId="6" borderId="56" xfId="3" applyFont="1" applyFill="1" applyBorder="1" applyAlignment="1" applyProtection="1">
      <alignment horizontal="center" vertical="center"/>
      <protection hidden="1"/>
    </xf>
    <xf numFmtId="41" fontId="46" fillId="6" borderId="34" xfId="3" applyFont="1" applyFill="1" applyBorder="1" applyAlignment="1" applyProtection="1">
      <alignment horizontal="center" vertical="center"/>
      <protection hidden="1"/>
    </xf>
    <xf numFmtId="41" fontId="46" fillId="6" borderId="75" xfId="3" applyFont="1" applyFill="1" applyBorder="1" applyAlignment="1" applyProtection="1">
      <alignment horizontal="center" vertical="center"/>
      <protection hidden="1"/>
    </xf>
    <xf numFmtId="41" fontId="54" fillId="0" borderId="57" xfId="3" applyFont="1" applyBorder="1" applyAlignment="1" applyProtection="1">
      <alignment horizontal="center" vertical="center"/>
      <protection hidden="1"/>
    </xf>
    <xf numFmtId="41" fontId="53" fillId="7" borderId="76" xfId="3" applyFont="1" applyFill="1" applyBorder="1" applyAlignment="1" applyProtection="1">
      <alignment horizontal="center" vertical="center"/>
      <protection hidden="1"/>
    </xf>
    <xf numFmtId="41" fontId="54" fillId="0" borderId="59" xfId="3" applyFont="1" applyBorder="1" applyAlignment="1" applyProtection="1">
      <alignment horizontal="center" vertical="center"/>
      <protection hidden="1"/>
    </xf>
    <xf numFmtId="1" fontId="46" fillId="0" borderId="0" xfId="3" applyNumberFormat="1" applyFont="1" applyFill="1" applyBorder="1" applyAlignment="1" applyProtection="1">
      <alignment horizontal="center" vertical="center"/>
      <protection hidden="1"/>
    </xf>
    <xf numFmtId="1" fontId="55" fillId="7" borderId="76" xfId="3" applyNumberFormat="1" applyFont="1" applyFill="1" applyBorder="1" applyAlignment="1" applyProtection="1">
      <alignment horizontal="center" vertical="center"/>
      <protection hidden="1"/>
    </xf>
    <xf numFmtId="1" fontId="53" fillId="0" borderId="77" xfId="3" applyNumberFormat="1" applyFont="1" applyFill="1" applyBorder="1" applyAlignment="1" applyProtection="1">
      <alignment horizontal="center" vertical="center"/>
      <protection hidden="1"/>
    </xf>
    <xf numFmtId="1" fontId="54" fillId="0" borderId="75" xfId="3" applyNumberFormat="1" applyFont="1" applyFill="1" applyBorder="1" applyAlignment="1" applyProtection="1">
      <alignment horizontal="center" vertical="center"/>
      <protection hidden="1"/>
    </xf>
    <xf numFmtId="41" fontId="67" fillId="0" borderId="50" xfId="3" applyFont="1" applyFill="1" applyBorder="1" applyAlignment="1" applyProtection="1">
      <alignment horizontal="center"/>
      <protection hidden="1"/>
    </xf>
    <xf numFmtId="0" fontId="0" fillId="6" borderId="74" xfId="0" applyFill="1" applyBorder="1" applyAlignment="1" applyProtection="1">
      <alignment horizontal="center"/>
      <protection locked="0"/>
    </xf>
    <xf numFmtId="0" fontId="0" fillId="6" borderId="33" xfId="0" applyFill="1" applyBorder="1" applyAlignment="1" applyProtection="1">
      <alignment horizontal="center"/>
      <protection locked="0"/>
    </xf>
    <xf numFmtId="0" fontId="0" fillId="6" borderId="78" xfId="0" applyFill="1" applyBorder="1" applyAlignment="1" applyProtection="1">
      <alignment horizontal="center"/>
      <protection locked="0"/>
    </xf>
    <xf numFmtId="0" fontId="0" fillId="6" borderId="0" xfId="0" applyFill="1" applyAlignment="1" applyProtection="1">
      <alignment horizontal="center" vertical="center"/>
      <protection locked="0"/>
    </xf>
    <xf numFmtId="0" fontId="16" fillId="6" borderId="0" xfId="0" applyFont="1" applyFill="1" applyAlignment="1" applyProtection="1">
      <alignment horizontal="center" vertical="center"/>
      <protection locked="0"/>
    </xf>
    <xf numFmtId="41" fontId="54" fillId="6" borderId="34" xfId="3" applyFont="1" applyFill="1" applyBorder="1" applyAlignment="1" applyProtection="1">
      <alignment horizontal="center" vertical="center"/>
      <protection hidden="1"/>
    </xf>
    <xf numFmtId="41" fontId="54" fillId="6" borderId="56" xfId="3" applyFont="1" applyFill="1" applyBorder="1" applyAlignment="1" applyProtection="1">
      <alignment horizontal="center" vertical="center"/>
      <protection hidden="1"/>
    </xf>
    <xf numFmtId="41" fontId="54" fillId="6" borderId="75" xfId="3" applyFont="1" applyFill="1" applyBorder="1" applyAlignment="1" applyProtection="1">
      <alignment horizontal="center" vertical="center"/>
      <protection hidden="1"/>
    </xf>
    <xf numFmtId="0" fontId="2" fillId="6" borderId="33" xfId="0" applyFont="1" applyFill="1" applyBorder="1" applyAlignment="1" applyProtection="1">
      <alignment horizontal="center"/>
      <protection locked="0"/>
    </xf>
    <xf numFmtId="41" fontId="46" fillId="8" borderId="56" xfId="3" applyFont="1" applyFill="1" applyBorder="1" applyAlignment="1" applyProtection="1">
      <alignment horizontal="center" vertical="center"/>
      <protection hidden="1"/>
    </xf>
    <xf numFmtId="166" fontId="53" fillId="8" borderId="69" xfId="3" applyNumberFormat="1" applyFont="1" applyFill="1" applyBorder="1" applyAlignment="1" applyProtection="1">
      <alignment horizontal="center" vertical="center"/>
      <protection hidden="1"/>
    </xf>
    <xf numFmtId="41" fontId="46" fillId="6" borderId="34" xfId="3" applyFont="1" applyFill="1" applyBorder="1" applyAlignment="1" applyProtection="1">
      <alignment vertical="center"/>
      <protection locked="0"/>
    </xf>
    <xf numFmtId="41" fontId="46" fillId="6" borderId="56" xfId="3" applyFont="1" applyFill="1" applyBorder="1" applyAlignment="1" applyProtection="1">
      <alignment vertical="center"/>
      <protection locked="0"/>
    </xf>
    <xf numFmtId="41" fontId="46" fillId="6" borderId="56" xfId="3" applyFont="1" applyFill="1" applyBorder="1" applyAlignment="1" applyProtection="1">
      <alignment horizontal="center" vertical="center"/>
      <protection locked="0"/>
    </xf>
    <xf numFmtId="41" fontId="53" fillId="8" borderId="30" xfId="3" applyFont="1" applyFill="1" applyBorder="1" applyAlignment="1" applyProtection="1">
      <alignment horizontal="center"/>
      <protection hidden="1"/>
    </xf>
    <xf numFmtId="0" fontId="10" fillId="5" borderId="79" xfId="0" applyFont="1" applyFill="1" applyBorder="1" applyAlignment="1" applyProtection="1">
      <alignment horizontal="center" vertical="center"/>
      <protection locked="0"/>
    </xf>
    <xf numFmtId="1" fontId="10" fillId="5" borderId="80" xfId="0" applyNumberFormat="1" applyFont="1" applyFill="1" applyBorder="1" applyAlignment="1" applyProtection="1">
      <alignment horizontal="center" vertical="center"/>
      <protection locked="0"/>
    </xf>
    <xf numFmtId="1" fontId="10" fillId="5" borderId="13" xfId="0" applyNumberFormat="1" applyFont="1" applyFill="1" applyBorder="1" applyAlignment="1" applyProtection="1">
      <alignment horizontal="center" vertical="center"/>
      <protection locked="0"/>
    </xf>
    <xf numFmtId="0" fontId="10" fillId="5" borderId="81" xfId="0" applyFont="1" applyFill="1" applyBorder="1" applyAlignment="1" applyProtection="1">
      <alignment vertical="center"/>
      <protection locked="0"/>
    </xf>
    <xf numFmtId="0" fontId="10" fillId="5" borderId="85" xfId="0" applyFont="1" applyFill="1" applyBorder="1" applyAlignment="1" applyProtection="1">
      <alignment horizontal="center" vertical="center"/>
      <protection locked="0"/>
    </xf>
    <xf numFmtId="2" fontId="10" fillId="5" borderId="86" xfId="0" applyNumberFormat="1" applyFont="1" applyFill="1" applyBorder="1" applyAlignment="1" applyProtection="1">
      <alignment vertical="center"/>
      <protection locked="0"/>
    </xf>
    <xf numFmtId="0" fontId="10" fillId="5" borderId="86" xfId="0" applyFont="1" applyFill="1" applyBorder="1" applyAlignment="1" applyProtection="1">
      <alignment vertical="center"/>
      <protection locked="0"/>
    </xf>
    <xf numFmtId="0" fontId="10" fillId="5" borderId="87" xfId="0" applyFont="1" applyFill="1" applyBorder="1" applyAlignment="1" applyProtection="1">
      <alignment vertical="center"/>
      <protection locked="0"/>
    </xf>
    <xf numFmtId="0" fontId="10" fillId="5" borderId="66" xfId="0" applyFont="1" applyFill="1" applyBorder="1" applyAlignment="1" applyProtection="1">
      <alignment vertical="center"/>
      <protection locked="0"/>
    </xf>
    <xf numFmtId="0" fontId="10" fillId="5" borderId="86" xfId="0" applyFont="1" applyFill="1" applyBorder="1" applyProtection="1">
      <protection locked="0"/>
    </xf>
    <xf numFmtId="0" fontId="10" fillId="5" borderId="66" xfId="0" applyFont="1" applyFill="1" applyBorder="1" applyProtection="1">
      <protection locked="0"/>
    </xf>
    <xf numFmtId="1" fontId="10" fillId="5" borderId="84" xfId="0" applyNumberFormat="1" applyFont="1" applyFill="1" applyBorder="1" applyAlignment="1" applyProtection="1">
      <alignment horizontal="center" vertical="center"/>
      <protection locked="0"/>
    </xf>
    <xf numFmtId="4" fontId="10" fillId="5" borderId="85" xfId="2" applyNumberFormat="1" applyFont="1" applyFill="1" applyBorder="1" applyAlignment="1" applyProtection="1">
      <alignment vertical="center"/>
      <protection locked="0"/>
    </xf>
    <xf numFmtId="1" fontId="10" fillId="5" borderId="84" xfId="0" applyNumberFormat="1" applyFont="1" applyFill="1" applyBorder="1" applyAlignment="1" applyProtection="1">
      <alignment horizontal="center"/>
      <protection locked="0"/>
    </xf>
    <xf numFmtId="0" fontId="10" fillId="5" borderId="85" xfId="0" applyFont="1" applyFill="1" applyBorder="1" applyAlignment="1" applyProtection="1">
      <alignment horizontal="center"/>
      <protection locked="0"/>
    </xf>
    <xf numFmtId="0" fontId="3" fillId="8" borderId="67" xfId="0" applyFont="1" applyFill="1" applyBorder="1"/>
    <xf numFmtId="0" fontId="3" fillId="8" borderId="17" xfId="0" applyFont="1" applyFill="1" applyBorder="1"/>
    <xf numFmtId="0" fontId="3" fillId="8" borderId="20" xfId="0" applyFont="1" applyFill="1" applyBorder="1"/>
    <xf numFmtId="0" fontId="3" fillId="8" borderId="18" xfId="0" applyFont="1" applyFill="1" applyBorder="1"/>
    <xf numFmtId="0" fontId="3" fillId="8" borderId="56" xfId="0" applyFont="1" applyFill="1" applyBorder="1"/>
    <xf numFmtId="0" fontId="3" fillId="8" borderId="19" xfId="0" applyFont="1" applyFill="1" applyBorder="1"/>
    <xf numFmtId="2" fontId="37" fillId="6" borderId="88" xfId="0" applyNumberFormat="1" applyFont="1" applyFill="1" applyBorder="1" applyAlignment="1" applyProtection="1">
      <alignment horizontal="right" vertical="center"/>
      <protection locked="0"/>
    </xf>
    <xf numFmtId="43" fontId="37" fillId="6" borderId="88" xfId="1" applyFont="1" applyFill="1" applyBorder="1" applyAlignment="1" applyProtection="1">
      <alignment vertical="center"/>
      <protection locked="0"/>
    </xf>
    <xf numFmtId="43" fontId="37" fillId="6" borderId="88" xfId="1" applyFont="1" applyFill="1" applyBorder="1" applyAlignment="1" applyProtection="1">
      <alignment horizontal="center" vertical="center"/>
      <protection locked="0"/>
    </xf>
    <xf numFmtId="43" fontId="37" fillId="6" borderId="20" xfId="1" applyFont="1" applyFill="1" applyBorder="1" applyAlignment="1" applyProtection="1">
      <alignment horizontal="center" vertical="center"/>
      <protection locked="0"/>
    </xf>
    <xf numFmtId="165" fontId="37" fillId="6" borderId="19" xfId="1" applyNumberFormat="1" applyFont="1" applyFill="1" applyBorder="1" applyAlignment="1" applyProtection="1">
      <alignment horizontal="right" vertical="center"/>
      <protection locked="0"/>
    </xf>
    <xf numFmtId="0" fontId="37" fillId="6" borderId="18" xfId="0" applyFont="1" applyFill="1" applyBorder="1" applyAlignment="1" applyProtection="1">
      <alignment horizontal="center"/>
      <protection locked="0"/>
    </xf>
    <xf numFmtId="14" fontId="37" fillId="6" borderId="18" xfId="0" applyNumberFormat="1" applyFont="1" applyFill="1" applyBorder="1" applyAlignment="1" applyProtection="1">
      <alignment horizontal="center"/>
      <protection locked="0"/>
    </xf>
    <xf numFmtId="0" fontId="3" fillId="9" borderId="20" xfId="0" applyFont="1" applyFill="1" applyBorder="1"/>
    <xf numFmtId="0" fontId="37" fillId="6" borderId="67" xfId="0" applyFont="1" applyFill="1" applyBorder="1" applyAlignment="1" applyProtection="1">
      <alignment horizontal="center"/>
      <protection locked="0"/>
    </xf>
    <xf numFmtId="0" fontId="37" fillId="6" borderId="17" xfId="0" applyFont="1" applyFill="1" applyBorder="1" applyAlignment="1" applyProtection="1">
      <alignment horizontal="center"/>
      <protection locked="0"/>
    </xf>
    <xf numFmtId="0" fontId="37" fillId="6" borderId="20" xfId="0" applyFont="1" applyFill="1" applyBorder="1" applyAlignment="1" applyProtection="1">
      <alignment horizontal="center"/>
      <protection locked="0"/>
    </xf>
    <xf numFmtId="43" fontId="16" fillId="0" borderId="89" xfId="1" applyFont="1" applyFill="1" applyBorder="1" applyAlignment="1" applyProtection="1">
      <alignment horizontal="left" vertical="center"/>
      <protection hidden="1"/>
    </xf>
    <xf numFmtId="0" fontId="23" fillId="5" borderId="0" xfId="0" applyFont="1" applyFill="1" applyAlignment="1" applyProtection="1">
      <alignment horizontal="center" vertical="center"/>
      <protection locked="0"/>
    </xf>
    <xf numFmtId="0" fontId="2" fillId="0" borderId="0" xfId="0" applyFont="1"/>
    <xf numFmtId="0" fontId="37" fillId="5" borderId="0" xfId="0" applyFont="1" applyFill="1" applyProtection="1">
      <protection hidden="1"/>
    </xf>
    <xf numFmtId="0" fontId="38" fillId="0" borderId="0" xfId="0" applyFont="1" applyProtection="1">
      <protection locked="0"/>
    </xf>
    <xf numFmtId="0" fontId="3" fillId="8" borderId="17" xfId="0" applyFont="1" applyFill="1" applyBorder="1" applyProtection="1">
      <protection hidden="1"/>
    </xf>
    <xf numFmtId="0" fontId="3" fillId="5" borderId="18" xfId="0" applyFont="1" applyFill="1" applyBorder="1" applyProtection="1">
      <protection hidden="1"/>
    </xf>
    <xf numFmtId="0" fontId="37" fillId="5" borderId="17" xfId="0" applyFont="1" applyFill="1" applyBorder="1" applyAlignment="1" applyProtection="1">
      <alignment horizontal="center"/>
      <protection hidden="1"/>
    </xf>
    <xf numFmtId="0" fontId="3" fillId="9" borderId="17" xfId="0" applyFont="1" applyFill="1" applyBorder="1" applyProtection="1">
      <protection hidden="1"/>
    </xf>
    <xf numFmtId="0" fontId="37" fillId="9" borderId="17" xfId="0" applyFont="1" applyFill="1" applyBorder="1" applyAlignment="1" applyProtection="1">
      <alignment horizontal="center"/>
      <protection hidden="1"/>
    </xf>
    <xf numFmtId="0" fontId="38" fillId="6" borderId="67" xfId="0" applyFont="1" applyFill="1" applyBorder="1" applyAlignment="1" applyProtection="1">
      <alignment horizontal="center"/>
      <protection locked="0"/>
    </xf>
    <xf numFmtId="0" fontId="38" fillId="6" borderId="18" xfId="0" applyFont="1" applyFill="1" applyBorder="1" applyAlignment="1" applyProtection="1">
      <alignment horizontal="center"/>
      <protection locked="0"/>
    </xf>
    <xf numFmtId="0" fontId="38" fillId="6" borderId="19" xfId="0" applyFont="1" applyFill="1" applyBorder="1" applyAlignment="1" applyProtection="1">
      <alignment horizontal="center"/>
      <protection locked="0"/>
    </xf>
    <xf numFmtId="41" fontId="46" fillId="0" borderId="90" xfId="3" applyFont="1" applyFill="1" applyBorder="1" applyProtection="1">
      <protection locked="0"/>
    </xf>
    <xf numFmtId="41" fontId="46" fillId="0" borderId="33" xfId="3" applyFont="1" applyFill="1" applyBorder="1" applyProtection="1">
      <protection locked="0"/>
    </xf>
    <xf numFmtId="41" fontId="46" fillId="0" borderId="91" xfId="3" applyFont="1" applyFill="1" applyBorder="1" applyProtection="1">
      <protection locked="0"/>
    </xf>
    <xf numFmtId="41" fontId="55" fillId="0" borderId="33" xfId="3" applyFont="1" applyFill="1" applyBorder="1" applyProtection="1">
      <protection locked="0"/>
    </xf>
    <xf numFmtId="41" fontId="46" fillId="0" borderId="92" xfId="3" applyFont="1" applyFill="1" applyBorder="1" applyAlignment="1" applyProtection="1">
      <alignment horizontal="left"/>
      <protection locked="0"/>
    </xf>
    <xf numFmtId="41" fontId="55" fillId="0" borderId="33" xfId="3" applyFont="1" applyFill="1" applyBorder="1" applyAlignment="1" applyProtection="1">
      <alignment horizontal="left"/>
      <protection locked="0"/>
    </xf>
    <xf numFmtId="0" fontId="2" fillId="0" borderId="90" xfId="0" applyFont="1" applyBorder="1" applyAlignment="1" applyProtection="1">
      <alignment horizontal="left" vertical="center" wrapText="1"/>
      <protection locked="0"/>
    </xf>
    <xf numFmtId="0" fontId="2" fillId="0" borderId="33" xfId="0" applyFont="1" applyBorder="1" applyAlignment="1" applyProtection="1">
      <alignment horizontal="left" vertical="center" wrapText="1"/>
      <protection locked="0"/>
    </xf>
    <xf numFmtId="41" fontId="46" fillId="0" borderId="90" xfId="3" applyFont="1" applyFill="1" applyBorder="1" applyAlignment="1" applyProtection="1">
      <alignment vertical="center"/>
      <protection locked="0"/>
    </xf>
    <xf numFmtId="41" fontId="46" fillId="0" borderId="33" xfId="3" applyFont="1" applyFill="1" applyBorder="1" applyAlignment="1" applyProtection="1">
      <alignment vertical="center"/>
      <protection locked="0"/>
    </xf>
    <xf numFmtId="41" fontId="55" fillId="0" borderId="33" xfId="3" applyFont="1" applyFill="1" applyBorder="1" applyAlignment="1" applyProtection="1">
      <alignment vertical="center"/>
      <protection locked="0"/>
    </xf>
    <xf numFmtId="41" fontId="53" fillId="0" borderId="33" xfId="3" applyFont="1" applyFill="1" applyBorder="1" applyAlignment="1" applyProtection="1">
      <alignment vertical="center"/>
      <protection locked="0"/>
    </xf>
    <xf numFmtId="41" fontId="46" fillId="0" borderId="33" xfId="3" applyFont="1" applyBorder="1" applyAlignment="1" applyProtection="1">
      <alignment vertical="center"/>
      <protection locked="0"/>
    </xf>
    <xf numFmtId="49" fontId="10" fillId="0" borderId="1" xfId="0" applyNumberFormat="1" applyFont="1" applyBorder="1" applyAlignment="1">
      <alignment horizontal="center"/>
    </xf>
    <xf numFmtId="0" fontId="23" fillId="0" borderId="1" xfId="0" applyFont="1" applyBorder="1" applyAlignment="1">
      <alignment vertical="center"/>
    </xf>
    <xf numFmtId="164" fontId="43" fillId="0" borderId="0" xfId="0" applyNumberFormat="1" applyFont="1" applyAlignment="1" applyProtection="1">
      <alignment horizontal="right" vertical="center"/>
      <protection hidden="1"/>
    </xf>
    <xf numFmtId="164" fontId="60" fillId="0" borderId="0" xfId="0" applyNumberFormat="1" applyFont="1" applyAlignment="1" applyProtection="1">
      <alignment horizontal="left" vertical="center"/>
      <protection hidden="1"/>
    </xf>
    <xf numFmtId="43" fontId="5" fillId="0" borderId="14" xfId="1" applyFont="1" applyFill="1" applyBorder="1" applyAlignment="1" applyProtection="1">
      <alignment horizontal="left" vertical="center"/>
      <protection hidden="1"/>
    </xf>
    <xf numFmtId="4" fontId="68" fillId="0" borderId="1" xfId="0" applyNumberFormat="1" applyFont="1" applyBorder="1" applyAlignment="1" applyProtection="1">
      <alignment vertical="center"/>
      <protection hidden="1"/>
    </xf>
    <xf numFmtId="4" fontId="68" fillId="0" borderId="9" xfId="0" applyNumberFormat="1" applyFont="1" applyBorder="1" applyAlignment="1" applyProtection="1">
      <alignment vertical="center"/>
      <protection hidden="1"/>
    </xf>
    <xf numFmtId="4" fontId="69" fillId="0" borderId="9" xfId="0" applyNumberFormat="1" applyFont="1" applyBorder="1" applyAlignment="1" applyProtection="1">
      <alignment horizontal="left" vertical="center"/>
      <protection hidden="1"/>
    </xf>
    <xf numFmtId="0" fontId="3" fillId="3" borderId="41" xfId="0" applyFont="1" applyFill="1" applyBorder="1" applyAlignment="1" applyProtection="1">
      <alignment horizontal="center" vertical="center" wrapText="1"/>
      <protection hidden="1"/>
    </xf>
    <xf numFmtId="0" fontId="9" fillId="3" borderId="41" xfId="0" applyFont="1" applyFill="1" applyBorder="1" applyAlignment="1" applyProtection="1">
      <alignment horizontal="center" vertical="center" wrapText="1"/>
      <protection hidden="1"/>
    </xf>
    <xf numFmtId="4" fontId="3" fillId="3" borderId="42" xfId="2" applyNumberFormat="1" applyFont="1" applyFill="1" applyBorder="1" applyAlignment="1" applyProtection="1">
      <alignment horizontal="center" vertical="center" wrapText="1"/>
      <protection hidden="1"/>
    </xf>
    <xf numFmtId="43" fontId="46" fillId="0" borderId="73" xfId="0" applyNumberFormat="1" applyFont="1" applyBorder="1" applyAlignment="1" applyProtection="1">
      <alignment vertical="center"/>
      <protection hidden="1"/>
    </xf>
    <xf numFmtId="43" fontId="53" fillId="0" borderId="73" xfId="0" applyNumberFormat="1" applyFont="1" applyBorder="1" applyAlignment="1" applyProtection="1">
      <alignment vertical="center"/>
      <protection hidden="1"/>
    </xf>
    <xf numFmtId="43" fontId="46" fillId="0" borderId="18" xfId="0" applyNumberFormat="1" applyFont="1" applyBorder="1" applyAlignment="1" applyProtection="1">
      <alignment vertical="center"/>
      <protection locked="0"/>
    </xf>
    <xf numFmtId="1" fontId="2" fillId="3" borderId="0" xfId="0" applyNumberFormat="1" applyFont="1" applyFill="1" applyAlignment="1" applyProtection="1">
      <alignment horizontal="center"/>
      <protection locked="0"/>
    </xf>
    <xf numFmtId="0" fontId="2" fillId="3" borderId="0" xfId="0" applyFont="1" applyFill="1" applyProtection="1">
      <protection locked="0"/>
    </xf>
    <xf numFmtId="0" fontId="10" fillId="5" borderId="1" xfId="0" applyFont="1" applyFill="1" applyBorder="1" applyAlignment="1" applyProtection="1">
      <alignment vertical="center"/>
      <protection locked="0" hidden="1"/>
    </xf>
    <xf numFmtId="1" fontId="54" fillId="0" borderId="64" xfId="3" applyNumberFormat="1" applyFont="1" applyFill="1" applyBorder="1" applyAlignment="1" applyProtection="1">
      <alignment vertical="center"/>
      <protection hidden="1"/>
    </xf>
    <xf numFmtId="1" fontId="54" fillId="0" borderId="65" xfId="3" applyNumberFormat="1" applyFont="1" applyFill="1" applyBorder="1" applyAlignment="1" applyProtection="1">
      <alignment vertical="center"/>
      <protection hidden="1"/>
    </xf>
    <xf numFmtId="1" fontId="10" fillId="10" borderId="13" xfId="0" applyNumberFormat="1" applyFont="1" applyFill="1" applyBorder="1" applyAlignment="1" applyProtection="1">
      <alignment horizontal="center" vertical="center"/>
      <protection locked="0"/>
    </xf>
    <xf numFmtId="0" fontId="0" fillId="10" borderId="0" xfId="0" applyFill="1" applyProtection="1">
      <protection locked="0"/>
    </xf>
    <xf numFmtId="0" fontId="3" fillId="10" borderId="0" xfId="0" applyFont="1" applyFill="1" applyProtection="1">
      <protection locked="0"/>
    </xf>
    <xf numFmtId="2" fontId="3" fillId="10" borderId="0" xfId="0" applyNumberFormat="1" applyFont="1" applyFill="1" applyProtection="1">
      <protection locked="0"/>
    </xf>
    <xf numFmtId="1" fontId="12" fillId="10" borderId="84" xfId="0" applyNumberFormat="1" applyFont="1" applyFill="1" applyBorder="1" applyAlignment="1" applyProtection="1">
      <alignment horizontal="left"/>
      <protection locked="0"/>
    </xf>
    <xf numFmtId="4" fontId="10" fillId="0" borderId="3" xfId="0" applyNumberFormat="1" applyFont="1" applyBorder="1" applyAlignment="1" applyProtection="1">
      <alignment horizontal="center" vertical="center"/>
      <protection hidden="1"/>
    </xf>
    <xf numFmtId="4" fontId="12" fillId="0" borderId="16" xfId="0" applyNumberFormat="1" applyFont="1" applyBorder="1" applyAlignment="1" applyProtection="1">
      <alignment vertical="center"/>
      <protection hidden="1"/>
    </xf>
    <xf numFmtId="0" fontId="12" fillId="0" borderId="16" xfId="0" applyFont="1" applyBorder="1" applyAlignment="1" applyProtection="1">
      <alignment horizontal="left" vertical="center"/>
      <protection hidden="1"/>
    </xf>
    <xf numFmtId="41" fontId="46" fillId="0" borderId="86" xfId="3" applyFont="1" applyFill="1" applyBorder="1" applyAlignment="1" applyProtection="1">
      <alignment vertical="center"/>
      <protection locked="0"/>
    </xf>
    <xf numFmtId="43" fontId="55" fillId="0" borderId="93" xfId="0" applyNumberFormat="1" applyFont="1" applyBorder="1" applyAlignment="1" applyProtection="1">
      <alignment vertical="center"/>
      <protection hidden="1"/>
    </xf>
    <xf numFmtId="41" fontId="46" fillId="0" borderId="31" xfId="3" applyFont="1" applyFill="1" applyBorder="1" applyAlignment="1" applyProtection="1">
      <alignment vertical="center"/>
      <protection locked="0"/>
    </xf>
    <xf numFmtId="41" fontId="46" fillId="0" borderId="94" xfId="3" applyFont="1" applyFill="1" applyBorder="1" applyAlignment="1" applyProtection="1">
      <alignment vertical="center"/>
      <protection locked="0"/>
    </xf>
    <xf numFmtId="43" fontId="55" fillId="0" borderId="95" xfId="0" applyNumberFormat="1" applyFont="1" applyBorder="1" applyAlignment="1" applyProtection="1">
      <alignment vertical="center"/>
      <protection hidden="1"/>
    </xf>
    <xf numFmtId="43" fontId="55" fillId="0" borderId="96" xfId="0" applyNumberFormat="1" applyFont="1" applyBorder="1" applyAlignment="1" applyProtection="1">
      <alignment vertical="center"/>
      <protection hidden="1"/>
    </xf>
    <xf numFmtId="43" fontId="46" fillId="0" borderId="32" xfId="0" applyNumberFormat="1" applyFont="1" applyBorder="1" applyAlignment="1" applyProtection="1">
      <alignment vertical="center"/>
      <protection hidden="1"/>
    </xf>
    <xf numFmtId="43" fontId="46" fillId="0" borderId="19" xfId="0" applyNumberFormat="1" applyFont="1" applyBorder="1" applyAlignment="1" applyProtection="1">
      <alignment vertical="center"/>
      <protection hidden="1"/>
    </xf>
    <xf numFmtId="2" fontId="37" fillId="6" borderId="97" xfId="0" applyNumberFormat="1" applyFont="1" applyFill="1" applyBorder="1" applyAlignment="1" applyProtection="1">
      <alignment horizontal="right" vertical="center"/>
      <protection locked="0"/>
    </xf>
    <xf numFmtId="2" fontId="37" fillId="6" borderId="98" xfId="0" applyNumberFormat="1" applyFont="1" applyFill="1" applyBorder="1" applyAlignment="1" applyProtection="1">
      <alignment horizontal="right" vertical="center"/>
      <protection locked="0"/>
    </xf>
    <xf numFmtId="0" fontId="2" fillId="6" borderId="0" xfId="0" applyFont="1" applyFill="1"/>
    <xf numFmtId="15" fontId="0" fillId="6" borderId="0" xfId="0" applyNumberFormat="1" applyFill="1"/>
    <xf numFmtId="0" fontId="10" fillId="5" borderId="24" xfId="0" applyFont="1" applyFill="1" applyBorder="1" applyAlignment="1" applyProtection="1">
      <alignment horizontal="center" vertical="center"/>
      <protection locked="0" hidden="1"/>
    </xf>
    <xf numFmtId="14" fontId="10" fillId="5" borderId="0" xfId="0" applyNumberFormat="1" applyFont="1" applyFill="1" applyAlignment="1" applyProtection="1">
      <alignment vertical="center"/>
      <protection locked="0" hidden="1"/>
    </xf>
    <xf numFmtId="0" fontId="9" fillId="3" borderId="0" xfId="0" applyFont="1" applyFill="1" applyAlignment="1" applyProtection="1">
      <alignment horizontal="center"/>
      <protection hidden="1"/>
    </xf>
    <xf numFmtId="0" fontId="17" fillId="0" borderId="0" xfId="0" applyFont="1" applyAlignment="1" applyProtection="1">
      <alignment horizontal="center" vertical="center"/>
      <protection hidden="1"/>
    </xf>
    <xf numFmtId="0" fontId="2" fillId="0" borderId="1" xfId="0" applyFont="1" applyBorder="1" applyAlignment="1" applyProtection="1">
      <alignment horizontal="left" vertical="center"/>
      <protection hidden="1"/>
    </xf>
    <xf numFmtId="0" fontId="4" fillId="0" borderId="9" xfId="0" applyFont="1" applyBorder="1" applyAlignment="1" applyProtection="1">
      <alignment horizontal="center" vertical="center"/>
      <protection hidden="1"/>
    </xf>
    <xf numFmtId="0" fontId="16" fillId="0" borderId="0" xfId="0" applyFont="1" applyAlignment="1" applyProtection="1">
      <alignment horizontal="left" vertical="center" wrapText="1"/>
      <protection hidden="1"/>
    </xf>
    <xf numFmtId="0" fontId="16" fillId="0" borderId="31" xfId="0" applyFont="1" applyBorder="1" applyAlignment="1" applyProtection="1">
      <alignment horizontal="left" vertical="center"/>
      <protection hidden="1"/>
    </xf>
    <xf numFmtId="0" fontId="16" fillId="0" borderId="68" xfId="0" applyFont="1" applyBorder="1" applyAlignment="1" applyProtection="1">
      <alignment horizontal="left" vertical="center"/>
      <protection hidden="1"/>
    </xf>
    <xf numFmtId="0" fontId="4" fillId="0" borderId="1" xfId="0" applyFont="1" applyBorder="1" applyAlignment="1" applyProtection="1">
      <alignment horizontal="center" vertical="center"/>
      <protection hidden="1"/>
    </xf>
    <xf numFmtId="43" fontId="46" fillId="0" borderId="64" xfId="0" applyNumberFormat="1" applyFont="1" applyBorder="1" applyAlignment="1" applyProtection="1">
      <alignment vertical="center"/>
      <protection hidden="1"/>
    </xf>
    <xf numFmtId="0" fontId="10" fillId="9" borderId="1" xfId="0" applyFont="1" applyFill="1" applyBorder="1" applyAlignment="1" applyProtection="1">
      <alignment horizontal="left"/>
      <protection locked="0"/>
    </xf>
    <xf numFmtId="0" fontId="10" fillId="0" borderId="0" xfId="4" applyFont="1" applyProtection="1">
      <protection hidden="1"/>
    </xf>
    <xf numFmtId="0" fontId="16" fillId="0" borderId="0" xfId="4" applyFont="1" applyProtection="1">
      <protection hidden="1"/>
    </xf>
    <xf numFmtId="0" fontId="2" fillId="0" borderId="0" xfId="4" applyAlignment="1">
      <alignment horizontal="justify" vertical="center"/>
    </xf>
    <xf numFmtId="0" fontId="2" fillId="0" borderId="0" xfId="4" applyAlignment="1">
      <alignment vertical="center"/>
    </xf>
    <xf numFmtId="0" fontId="10" fillId="3" borderId="12" xfId="0" applyFont="1" applyFill="1" applyBorder="1" applyProtection="1">
      <protection locked="0"/>
    </xf>
    <xf numFmtId="0" fontId="10" fillId="3" borderId="13" xfId="0" applyFont="1" applyFill="1" applyBorder="1" applyProtection="1">
      <protection locked="0"/>
    </xf>
    <xf numFmtId="0" fontId="10" fillId="5" borderId="87" xfId="0" applyFont="1" applyFill="1" applyBorder="1" applyProtection="1">
      <protection locked="0"/>
    </xf>
    <xf numFmtId="1" fontId="8" fillId="5" borderId="13" xfId="0" applyNumberFormat="1" applyFont="1" applyFill="1" applyBorder="1" applyAlignment="1" applyProtection="1">
      <alignment horizontal="center" vertical="center"/>
      <protection locked="0"/>
    </xf>
    <xf numFmtId="0" fontId="8" fillId="5" borderId="85" xfId="0" applyFont="1" applyFill="1" applyBorder="1" applyAlignment="1" applyProtection="1">
      <alignment horizontal="center" vertical="center"/>
      <protection locked="0"/>
    </xf>
    <xf numFmtId="4" fontId="3" fillId="5" borderId="85" xfId="2" applyNumberFormat="1" applyFont="1" applyFill="1" applyBorder="1" applyAlignment="1" applyProtection="1">
      <alignment vertical="center"/>
      <protection locked="0"/>
    </xf>
    <xf numFmtId="1" fontId="10" fillId="5" borderId="13" xfId="0" applyNumberFormat="1" applyFont="1" applyFill="1" applyBorder="1" applyAlignment="1" applyProtection="1">
      <alignment horizontal="center"/>
      <protection locked="0"/>
    </xf>
    <xf numFmtId="4" fontId="10" fillId="5" borderId="85" xfId="2" applyNumberFormat="1" applyFont="1" applyFill="1" applyBorder="1" applyProtection="1">
      <protection locked="0"/>
    </xf>
    <xf numFmtId="0" fontId="10" fillId="5" borderId="82" xfId="0" applyFont="1" applyFill="1" applyBorder="1" applyProtection="1">
      <protection locked="0"/>
    </xf>
    <xf numFmtId="0" fontId="10" fillId="5" borderId="83" xfId="0" applyFont="1" applyFill="1" applyBorder="1" applyProtection="1">
      <protection locked="0"/>
    </xf>
    <xf numFmtId="2" fontId="10" fillId="5" borderId="79" xfId="2" applyNumberFormat="1" applyFont="1" applyFill="1" applyBorder="1" applyAlignment="1" applyProtection="1">
      <alignment vertical="center"/>
      <protection locked="0"/>
    </xf>
    <xf numFmtId="2" fontId="10" fillId="5" borderId="85" xfId="2" applyNumberFormat="1" applyFont="1" applyFill="1" applyBorder="1" applyAlignment="1" applyProtection="1">
      <alignment vertical="center"/>
      <protection locked="0"/>
    </xf>
    <xf numFmtId="0" fontId="10" fillId="10" borderId="13" xfId="0" applyFont="1" applyFill="1" applyBorder="1" applyProtection="1">
      <protection locked="0"/>
    </xf>
    <xf numFmtId="0" fontId="10" fillId="5" borderId="12" xfId="0" applyFont="1" applyFill="1" applyBorder="1" applyProtection="1">
      <protection locked="0"/>
    </xf>
    <xf numFmtId="0" fontId="10" fillId="5" borderId="13" xfId="0" applyFont="1" applyFill="1" applyBorder="1" applyProtection="1">
      <protection locked="0"/>
    </xf>
    <xf numFmtId="0" fontId="10" fillId="5" borderId="66" xfId="0" applyFont="1" applyFill="1" applyBorder="1" applyAlignment="1" applyProtection="1">
      <alignment vertical="center" wrapText="1"/>
      <protection locked="0"/>
    </xf>
    <xf numFmtId="0" fontId="10" fillId="5" borderId="66" xfId="0" quotePrefix="1" applyFont="1" applyFill="1" applyBorder="1" applyProtection="1">
      <protection locked="0"/>
    </xf>
    <xf numFmtId="0" fontId="10" fillId="5" borderId="66" xfId="0" quotePrefix="1" applyFont="1" applyFill="1" applyBorder="1" applyAlignment="1" applyProtection="1">
      <alignment vertical="center"/>
      <protection locked="0"/>
    </xf>
    <xf numFmtId="4" fontId="10" fillId="5" borderId="85" xfId="0" applyNumberFormat="1" applyFont="1" applyFill="1" applyBorder="1" applyProtection="1">
      <protection locked="0"/>
    </xf>
    <xf numFmtId="0" fontId="10" fillId="0" borderId="3" xfId="0" applyFont="1" applyBorder="1" applyAlignment="1" applyProtection="1">
      <alignment vertical="center"/>
      <protection hidden="1"/>
    </xf>
    <xf numFmtId="0" fontId="10" fillId="0" borderId="14" xfId="0" applyFont="1" applyBorder="1" applyAlignment="1" applyProtection="1">
      <alignment vertical="center"/>
      <protection hidden="1"/>
    </xf>
    <xf numFmtId="0" fontId="12" fillId="0" borderId="6" xfId="0" applyFont="1" applyBorder="1" applyAlignment="1" applyProtection="1">
      <alignment vertical="center"/>
      <protection hidden="1"/>
    </xf>
    <xf numFmtId="9" fontId="2" fillId="5" borderId="0" xfId="0" applyNumberFormat="1" applyFont="1" applyFill="1" applyAlignment="1" applyProtection="1">
      <alignment vertical="center"/>
      <protection hidden="1"/>
    </xf>
    <xf numFmtId="0" fontId="10" fillId="0" borderId="37" xfId="0" applyFont="1" applyBorder="1" applyAlignment="1" applyProtection="1">
      <alignment vertical="center"/>
      <protection hidden="1"/>
    </xf>
    <xf numFmtId="0" fontId="10" fillId="5" borderId="0" xfId="0" applyFont="1" applyFill="1" applyAlignment="1" applyProtection="1">
      <alignment vertical="center"/>
      <protection locked="0" hidden="1"/>
    </xf>
    <xf numFmtId="0" fontId="10" fillId="0" borderId="1" xfId="0" applyFont="1" applyBorder="1" applyAlignment="1" applyProtection="1">
      <alignment vertical="center"/>
      <protection locked="0" hidden="1"/>
    </xf>
    <xf numFmtId="0" fontId="10" fillId="0" borderId="4" xfId="0" applyFont="1" applyBorder="1" applyAlignment="1" applyProtection="1">
      <alignment vertical="center"/>
      <protection locked="0" hidden="1"/>
    </xf>
    <xf numFmtId="0" fontId="10" fillId="0" borderId="7" xfId="0" applyFont="1" applyBorder="1" applyAlignment="1" applyProtection="1">
      <alignment vertical="center"/>
      <protection hidden="1"/>
    </xf>
    <xf numFmtId="0" fontId="10" fillId="0" borderId="15" xfId="0" applyFont="1" applyBorder="1" applyAlignment="1" applyProtection="1">
      <alignment vertical="center"/>
      <protection hidden="1"/>
    </xf>
    <xf numFmtId="0" fontId="10" fillId="0" borderId="3" xfId="0" applyFont="1" applyBorder="1" applyAlignment="1" applyProtection="1">
      <alignment horizontal="left"/>
      <protection hidden="1"/>
    </xf>
    <xf numFmtId="0" fontId="10" fillId="0" borderId="4" xfId="0" applyFont="1" applyBorder="1" applyAlignment="1" applyProtection="1">
      <alignment horizontal="left"/>
      <protection hidden="1"/>
    </xf>
    <xf numFmtId="49" fontId="10" fillId="0" borderId="7" xfId="0" applyNumberFormat="1" applyFont="1" applyBorder="1" applyAlignment="1" applyProtection="1">
      <alignment horizontal="left"/>
      <protection hidden="1"/>
    </xf>
    <xf numFmtId="0" fontId="16" fillId="0" borderId="0" xfId="0" applyFont="1" applyAlignment="1" applyProtection="1">
      <alignment horizontal="left" vertical="top"/>
      <protection hidden="1"/>
    </xf>
    <xf numFmtId="0" fontId="10" fillId="0" borderId="0" xfId="0" applyFont="1" applyAlignment="1" applyProtection="1">
      <alignment horizontal="left" vertical="top"/>
      <protection locked="0"/>
    </xf>
    <xf numFmtId="4" fontId="10" fillId="0" borderId="0" xfId="0" applyNumberFormat="1" applyFont="1" applyAlignment="1" applyProtection="1">
      <alignment horizontal="right"/>
      <protection hidden="1"/>
    </xf>
    <xf numFmtId="0" fontId="16" fillId="0" borderId="4" xfId="0" applyFont="1" applyBorder="1" applyAlignment="1" applyProtection="1">
      <alignment horizontal="left" vertical="center"/>
      <protection hidden="1"/>
    </xf>
    <xf numFmtId="165" fontId="10" fillId="0" borderId="38" xfId="0" applyNumberFormat="1" applyFont="1" applyBorder="1" applyAlignment="1" applyProtection="1">
      <alignment horizontal="right" vertical="center"/>
      <protection hidden="1"/>
    </xf>
    <xf numFmtId="165" fontId="10" fillId="0" borderId="15" xfId="0" applyNumberFormat="1" applyFont="1" applyBorder="1" applyAlignment="1" applyProtection="1">
      <alignment horizontal="right" vertical="center"/>
      <protection hidden="1"/>
    </xf>
    <xf numFmtId="165" fontId="10" fillId="0" borderId="43" xfId="0" applyNumberFormat="1" applyFont="1" applyBorder="1" applyAlignment="1" applyProtection="1">
      <alignment horizontal="right" vertical="center"/>
      <protection hidden="1"/>
    </xf>
    <xf numFmtId="165" fontId="12" fillId="0" borderId="44" xfId="0" applyNumberFormat="1" applyFont="1" applyBorder="1" applyAlignment="1" applyProtection="1">
      <alignment horizontal="right" vertical="center"/>
      <protection hidden="1"/>
    </xf>
    <xf numFmtId="165" fontId="12" fillId="0" borderId="45" xfId="0" applyNumberFormat="1" applyFont="1" applyBorder="1" applyAlignment="1" applyProtection="1">
      <alignment horizontal="right" vertical="center"/>
      <protection hidden="1"/>
    </xf>
    <xf numFmtId="165" fontId="10" fillId="0" borderId="6" xfId="0" applyNumberFormat="1" applyFont="1" applyBorder="1" applyAlignment="1" applyProtection="1">
      <alignment horizontal="right" vertical="center"/>
      <protection hidden="1"/>
    </xf>
    <xf numFmtId="165" fontId="10" fillId="0" borderId="14" xfId="0" applyNumberFormat="1" applyFont="1" applyBorder="1" applyAlignment="1" applyProtection="1">
      <alignment horizontal="right" vertical="center"/>
      <protection hidden="1"/>
    </xf>
    <xf numFmtId="165" fontId="10" fillId="0" borderId="44" xfId="0" applyNumberFormat="1" applyFont="1" applyBorder="1" applyAlignment="1" applyProtection="1">
      <alignment horizontal="right" vertical="center"/>
      <protection hidden="1"/>
    </xf>
    <xf numFmtId="49" fontId="16" fillId="0" borderId="2" xfId="0" applyNumberFormat="1" applyFont="1" applyBorder="1" applyAlignment="1" applyProtection="1">
      <alignment horizontal="left" vertical="center"/>
      <protection hidden="1"/>
    </xf>
    <xf numFmtId="49" fontId="16" fillId="0" borderId="0" xfId="0" applyNumberFormat="1" applyFont="1" applyAlignment="1" applyProtection="1">
      <alignment horizontal="left" vertical="center"/>
      <protection hidden="1"/>
    </xf>
    <xf numFmtId="165" fontId="12" fillId="0" borderId="6" xfId="0" applyNumberFormat="1" applyFont="1" applyBorder="1" applyAlignment="1" applyProtection="1">
      <alignment horizontal="right" vertical="center"/>
      <protection hidden="1"/>
    </xf>
    <xf numFmtId="14" fontId="16" fillId="0" borderId="0" xfId="0" applyNumberFormat="1" applyFont="1" applyAlignment="1" applyProtection="1">
      <alignment horizontal="left" vertical="center"/>
      <protection hidden="1"/>
    </xf>
    <xf numFmtId="165" fontId="12" fillId="0" borderId="15" xfId="0" applyNumberFormat="1" applyFont="1" applyBorder="1" applyAlignment="1" applyProtection="1">
      <alignment horizontal="right" vertical="center"/>
      <protection hidden="1"/>
    </xf>
    <xf numFmtId="0" fontId="10" fillId="0" borderId="37" xfId="0" applyFont="1" applyBorder="1" applyAlignment="1" applyProtection="1">
      <alignment horizontal="left" vertical="center"/>
      <protection hidden="1"/>
    </xf>
    <xf numFmtId="165" fontId="10" fillId="0" borderId="46" xfId="0" applyNumberFormat="1" applyFont="1" applyBorder="1" applyAlignment="1" applyProtection="1">
      <alignment horizontal="right" vertical="center"/>
      <protection hidden="1"/>
    </xf>
    <xf numFmtId="165" fontId="10" fillId="0" borderId="5" xfId="0" applyNumberFormat="1" applyFont="1" applyBorder="1" applyAlignment="1" applyProtection="1">
      <alignment horizontal="right" vertical="center"/>
      <protection hidden="1"/>
    </xf>
    <xf numFmtId="165" fontId="12" fillId="0" borderId="24" xfId="0" applyNumberFormat="1" applyFont="1" applyBorder="1" applyAlignment="1" applyProtection="1">
      <alignment horizontal="center" vertical="center"/>
      <protection hidden="1"/>
    </xf>
    <xf numFmtId="165" fontId="10" fillId="0" borderId="10" xfId="0" applyNumberFormat="1" applyFont="1" applyBorder="1" applyAlignment="1" applyProtection="1">
      <alignment horizontal="right" vertical="center"/>
      <protection hidden="1"/>
    </xf>
    <xf numFmtId="165" fontId="12" fillId="0" borderId="16" xfId="0" applyNumberFormat="1" applyFont="1" applyBorder="1" applyAlignment="1" applyProtection="1">
      <alignment horizontal="right" vertical="center"/>
      <protection hidden="1"/>
    </xf>
    <xf numFmtId="165" fontId="12" fillId="0" borderId="5" xfId="0" applyNumberFormat="1" applyFont="1" applyBorder="1" applyAlignment="1" applyProtection="1">
      <alignment horizontal="right" vertical="center"/>
      <protection hidden="1"/>
    </xf>
    <xf numFmtId="165" fontId="12" fillId="0" borderId="47" xfId="0" applyNumberFormat="1" applyFont="1" applyBorder="1" applyAlignment="1" applyProtection="1">
      <alignment horizontal="right" vertical="center"/>
      <protection hidden="1"/>
    </xf>
    <xf numFmtId="41" fontId="10" fillId="0" borderId="1" xfId="0" applyNumberFormat="1" applyFont="1" applyBorder="1" applyAlignment="1" applyProtection="1">
      <alignment horizontal="left" vertical="center"/>
      <protection hidden="1"/>
    </xf>
    <xf numFmtId="3" fontId="10" fillId="0" borderId="48" xfId="0" applyNumberFormat="1" applyFont="1" applyBorder="1" applyAlignment="1" applyProtection="1">
      <alignment horizontal="right" vertical="center"/>
      <protection hidden="1"/>
    </xf>
    <xf numFmtId="0" fontId="10" fillId="0" borderId="3" xfId="0" applyFont="1" applyBorder="1" applyAlignment="1" applyProtection="1">
      <alignment horizontal="left"/>
      <protection locked="0"/>
    </xf>
    <xf numFmtId="0" fontId="10" fillId="0" borderId="14" xfId="0" applyFont="1" applyBorder="1" applyAlignment="1" applyProtection="1">
      <alignment horizontal="left"/>
      <protection locked="0"/>
    </xf>
    <xf numFmtId="0" fontId="10" fillId="0" borderId="6" xfId="0" applyFont="1" applyBorder="1" applyAlignment="1" applyProtection="1">
      <alignment horizontal="left"/>
      <protection locked="0"/>
    </xf>
    <xf numFmtId="164" fontId="10" fillId="0" borderId="0" xfId="0" applyNumberFormat="1" applyFont="1" applyAlignment="1" applyProtection="1">
      <alignment horizontal="left" vertical="center"/>
      <protection hidden="1"/>
    </xf>
    <xf numFmtId="43" fontId="16" fillId="0" borderId="66" xfId="1" applyFont="1" applyFill="1" applyBorder="1" applyAlignment="1" applyProtection="1">
      <alignment horizontal="left" vertical="center"/>
      <protection hidden="1"/>
    </xf>
    <xf numFmtId="0" fontId="16" fillId="4" borderId="0" xfId="0" applyFont="1" applyFill="1" applyAlignment="1" applyProtection="1">
      <alignment horizontal="left" vertical="center" wrapText="1"/>
      <protection hidden="1"/>
    </xf>
    <xf numFmtId="0" fontId="10" fillId="4" borderId="0" xfId="0" applyFont="1" applyFill="1" applyAlignment="1" applyProtection="1">
      <alignment horizontal="left"/>
      <protection hidden="1"/>
    </xf>
    <xf numFmtId="0" fontId="10" fillId="4" borderId="0" xfId="0" applyFont="1" applyFill="1" applyAlignment="1" applyProtection="1">
      <alignment horizontal="left" vertical="center"/>
      <protection hidden="1"/>
    </xf>
    <xf numFmtId="1" fontId="10" fillId="4" borderId="0" xfId="0" applyNumberFormat="1" applyFont="1" applyFill="1" applyAlignment="1" applyProtection="1">
      <alignment horizontal="center" vertical="center"/>
      <protection hidden="1"/>
    </xf>
    <xf numFmtId="0" fontId="10" fillId="4" borderId="0" xfId="0" applyFont="1" applyFill="1" applyAlignment="1" applyProtection="1">
      <alignment horizontal="center" vertical="center"/>
      <protection hidden="1"/>
    </xf>
    <xf numFmtId="0" fontId="4" fillId="0" borderId="0" xfId="0" applyFont="1" applyAlignment="1">
      <alignment horizontal="center"/>
    </xf>
    <xf numFmtId="0" fontId="63" fillId="0" borderId="5" xfId="0" applyFont="1" applyBorder="1" applyAlignment="1">
      <alignment horizontal="left" vertical="center" wrapText="1"/>
    </xf>
    <xf numFmtId="0" fontId="63" fillId="0" borderId="24" xfId="0" applyFont="1" applyBorder="1" applyAlignment="1">
      <alignment horizontal="left" vertical="center" wrapText="1"/>
    </xf>
    <xf numFmtId="0" fontId="63" fillId="0" borderId="10" xfId="0" applyFont="1" applyBorder="1" applyAlignment="1">
      <alignment horizontal="left" vertical="center" wrapText="1"/>
    </xf>
    <xf numFmtId="0" fontId="63" fillId="0" borderId="99" xfId="0" applyFont="1" applyBorder="1" applyAlignment="1">
      <alignment horizontal="left" vertical="center" wrapText="1"/>
    </xf>
    <xf numFmtId="0" fontId="63" fillId="0" borderId="100" xfId="0" applyFont="1" applyBorder="1" applyAlignment="1">
      <alignment horizontal="left" vertical="center" wrapText="1"/>
    </xf>
    <xf numFmtId="0" fontId="63" fillId="0" borderId="101" xfId="0" applyFont="1" applyBorder="1" applyAlignment="1">
      <alignment horizontal="left" vertical="center" wrapText="1"/>
    </xf>
    <xf numFmtId="0" fontId="7" fillId="3" borderId="52" xfId="0" applyFont="1" applyFill="1" applyBorder="1" applyAlignment="1" applyProtection="1">
      <alignment horizontal="center"/>
      <protection hidden="1"/>
    </xf>
    <xf numFmtId="0" fontId="8" fillId="3" borderId="0" xfId="0" applyFont="1" applyFill="1" applyAlignment="1" applyProtection="1">
      <alignment horizontal="center"/>
      <protection hidden="1"/>
    </xf>
    <xf numFmtId="0" fontId="9" fillId="3" borderId="0" xfId="0" applyFont="1" applyFill="1" applyAlignment="1" applyProtection="1">
      <alignment horizontal="center"/>
      <protection hidden="1"/>
    </xf>
    <xf numFmtId="0" fontId="9" fillId="3" borderId="6" xfId="0" applyFont="1" applyFill="1" applyBorder="1" applyAlignment="1" applyProtection="1">
      <alignment horizontal="center"/>
      <protection hidden="1"/>
    </xf>
    <xf numFmtId="0" fontId="47" fillId="0" borderId="37" xfId="0" applyFont="1" applyBorder="1" applyAlignment="1" applyProtection="1">
      <alignment horizontal="right" vertical="center"/>
      <protection hidden="1"/>
    </xf>
    <xf numFmtId="43" fontId="48" fillId="2" borderId="25" xfId="0" applyNumberFormat="1" applyFont="1" applyFill="1" applyBorder="1" applyAlignment="1" applyProtection="1">
      <alignment horizontal="center" vertical="center"/>
      <protection hidden="1"/>
    </xf>
    <xf numFmtId="43" fontId="48" fillId="2" borderId="26" xfId="0" applyNumberFormat="1" applyFont="1" applyFill="1" applyBorder="1" applyAlignment="1" applyProtection="1">
      <alignment horizontal="center" vertical="center"/>
      <protection hidden="1"/>
    </xf>
    <xf numFmtId="43" fontId="48" fillId="2" borderId="27" xfId="0" applyNumberFormat="1" applyFont="1" applyFill="1" applyBorder="1" applyAlignment="1" applyProtection="1">
      <alignment horizontal="center" vertical="center"/>
      <protection hidden="1"/>
    </xf>
    <xf numFmtId="0" fontId="40" fillId="6" borderId="0" xfId="0" applyFont="1" applyFill="1" applyAlignment="1" applyProtection="1">
      <alignment horizontal="center" vertical="center" wrapText="1"/>
      <protection hidden="1"/>
    </xf>
    <xf numFmtId="0" fontId="40" fillId="6" borderId="1" xfId="0" applyFont="1" applyFill="1" applyBorder="1" applyAlignment="1" applyProtection="1">
      <alignment horizontal="center" vertical="center" wrapText="1"/>
      <protection hidden="1"/>
    </xf>
    <xf numFmtId="0" fontId="48" fillId="0" borderId="37" xfId="0" applyFont="1" applyBorder="1" applyAlignment="1" applyProtection="1">
      <alignment horizontal="left" vertical="center"/>
      <protection hidden="1"/>
    </xf>
    <xf numFmtId="0" fontId="40" fillId="6" borderId="51" xfId="0" applyFont="1" applyFill="1" applyBorder="1" applyAlignment="1" applyProtection="1">
      <alignment horizontal="center" vertical="center" wrapText="1"/>
      <protection hidden="1"/>
    </xf>
    <xf numFmtId="0" fontId="40" fillId="6" borderId="102" xfId="0" applyFont="1" applyFill="1" applyBorder="1" applyAlignment="1" applyProtection="1">
      <alignment horizontal="center" vertical="center" wrapText="1"/>
      <protection hidden="1"/>
    </xf>
    <xf numFmtId="0" fontId="2" fillId="0" borderId="1" xfId="0" applyFont="1" applyBorder="1" applyAlignment="1" applyProtection="1">
      <alignment horizontal="left" vertical="center"/>
      <protection hidden="1"/>
    </xf>
    <xf numFmtId="0" fontId="23" fillId="0" borderId="4" xfId="0" applyFont="1" applyBorder="1" applyAlignment="1" applyProtection="1">
      <alignment horizontal="left" vertical="center"/>
      <protection hidden="1"/>
    </xf>
    <xf numFmtId="0" fontId="12" fillId="0" borderId="4" xfId="0" applyFont="1" applyBorder="1" applyAlignment="1" applyProtection="1">
      <alignment horizontal="center"/>
      <protection hidden="1"/>
    </xf>
    <xf numFmtId="0" fontId="18" fillId="0" borderId="0" xfId="0" applyFont="1" applyAlignment="1" applyProtection="1">
      <alignment horizontal="center" vertical="center"/>
      <protection hidden="1"/>
    </xf>
    <xf numFmtId="0" fontId="17" fillId="0" borderId="0" xfId="0" applyFont="1" applyAlignment="1" applyProtection="1">
      <alignment horizontal="center" vertical="center"/>
      <protection hidden="1"/>
    </xf>
    <xf numFmtId="0" fontId="33" fillId="0" borderId="1" xfId="0" applyFont="1" applyBorder="1" applyAlignment="1" applyProtection="1">
      <alignment horizontal="left" vertical="center"/>
      <protection hidden="1"/>
    </xf>
    <xf numFmtId="0" fontId="12" fillId="0" borderId="8" xfId="0" applyFont="1" applyBorder="1" applyAlignment="1" applyProtection="1">
      <alignment horizontal="right" vertical="center"/>
      <protection hidden="1"/>
    </xf>
    <xf numFmtId="0" fontId="12" fillId="0" borderId="9" xfId="0" applyFont="1" applyBorder="1" applyAlignment="1" applyProtection="1">
      <alignment horizontal="right" vertical="center"/>
      <protection hidden="1"/>
    </xf>
    <xf numFmtId="0" fontId="39" fillId="0" borderId="3" xfId="0" applyFont="1" applyBorder="1" applyAlignment="1" applyProtection="1">
      <alignment horizontal="center" vertical="center"/>
      <protection hidden="1"/>
    </xf>
    <xf numFmtId="0" fontId="39" fillId="0" borderId="4" xfId="0" applyFont="1" applyBorder="1" applyAlignment="1" applyProtection="1">
      <alignment horizontal="center" vertical="center"/>
      <protection hidden="1"/>
    </xf>
    <xf numFmtId="0" fontId="39" fillId="0" borderId="2" xfId="0" applyFont="1" applyBorder="1" applyAlignment="1" applyProtection="1">
      <alignment horizontal="center" vertical="center"/>
      <protection hidden="1"/>
    </xf>
    <xf numFmtId="0" fontId="39" fillId="0" borderId="0" xfId="0" applyFont="1" applyAlignment="1" applyProtection="1">
      <alignment horizontal="center" vertical="center"/>
      <protection hidden="1"/>
    </xf>
    <xf numFmtId="0" fontId="39" fillId="0" borderId="7" xfId="0" applyFont="1" applyBorder="1" applyAlignment="1" applyProtection="1">
      <alignment horizontal="center" vertical="center"/>
      <protection hidden="1"/>
    </xf>
    <xf numFmtId="0" fontId="39" fillId="0" borderId="1" xfId="0" applyFont="1" applyBorder="1" applyAlignment="1" applyProtection="1">
      <alignment horizontal="center" vertical="center"/>
      <protection hidden="1"/>
    </xf>
    <xf numFmtId="1" fontId="4" fillId="0" borderId="14" xfId="0" applyNumberFormat="1" applyFont="1" applyBorder="1" applyAlignment="1" applyProtection="1">
      <alignment horizontal="center" vertical="center"/>
      <protection hidden="1"/>
    </xf>
    <xf numFmtId="1" fontId="4" fillId="0" borderId="6" xfId="0" applyNumberFormat="1" applyFont="1" applyBorder="1" applyAlignment="1" applyProtection="1">
      <alignment horizontal="center" vertical="center"/>
      <protection hidden="1"/>
    </xf>
    <xf numFmtId="1" fontId="4" fillId="0" borderId="15" xfId="0" applyNumberFormat="1"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16" fillId="0" borderId="0" xfId="0" applyFont="1" applyAlignment="1" applyProtection="1">
      <alignment horizontal="left"/>
      <protection locked="0"/>
    </xf>
    <xf numFmtId="0" fontId="22" fillId="0" borderId="1" xfId="0" applyFont="1" applyBorder="1" applyAlignment="1" applyProtection="1">
      <alignment horizontal="left" vertical="top" wrapText="1"/>
      <protection hidden="1"/>
    </xf>
    <xf numFmtId="0" fontId="22" fillId="0" borderId="15" xfId="0" applyFont="1" applyBorder="1" applyAlignment="1" applyProtection="1">
      <alignment horizontal="left" vertical="top" wrapText="1"/>
      <protection hidden="1"/>
    </xf>
    <xf numFmtId="0" fontId="22" fillId="0" borderId="4" xfId="0" applyFont="1" applyBorder="1" applyAlignment="1" applyProtection="1">
      <alignment horizontal="left" vertical="top" wrapText="1"/>
      <protection locked="0"/>
    </xf>
    <xf numFmtId="0" fontId="28" fillId="0" borderId="3" xfId="0" applyFont="1" applyBorder="1" applyAlignment="1" applyProtection="1">
      <alignment horizontal="center"/>
      <protection hidden="1"/>
    </xf>
    <xf numFmtId="0" fontId="28" fillId="0" borderId="4" xfId="0" applyFont="1" applyBorder="1" applyAlignment="1" applyProtection="1">
      <alignment horizontal="center"/>
      <protection hidden="1"/>
    </xf>
    <xf numFmtId="0" fontId="28" fillId="0" borderId="14" xfId="0" applyFont="1" applyBorder="1" applyAlignment="1" applyProtection="1">
      <alignment horizontal="center"/>
      <protection hidden="1"/>
    </xf>
    <xf numFmtId="0" fontId="23" fillId="0" borderId="0" xfId="0" applyFont="1" applyAlignment="1" applyProtection="1">
      <alignment horizontal="left"/>
      <protection hidden="1"/>
    </xf>
    <xf numFmtId="0" fontId="23" fillId="0" borderId="6" xfId="0" applyFont="1" applyBorder="1" applyAlignment="1" applyProtection="1">
      <alignment horizontal="left"/>
      <protection hidden="1"/>
    </xf>
    <xf numFmtId="0" fontId="23" fillId="0" borderId="0" xfId="0" applyFont="1" applyAlignment="1" applyProtection="1">
      <alignment horizontal="left" wrapText="1"/>
      <protection hidden="1"/>
    </xf>
    <xf numFmtId="0" fontId="23" fillId="0" borderId="6" xfId="0" applyFont="1" applyBorder="1" applyAlignment="1" applyProtection="1">
      <alignment horizontal="left" wrapText="1"/>
      <protection hidden="1"/>
    </xf>
    <xf numFmtId="0" fontId="23" fillId="0" borderId="0" xfId="0" applyFont="1" applyAlignment="1" applyProtection="1">
      <alignment horizontal="left" vertical="top"/>
      <protection hidden="1"/>
    </xf>
    <xf numFmtId="0" fontId="23" fillId="0" borderId="6" xfId="0" applyFont="1" applyBorder="1" applyAlignment="1" applyProtection="1">
      <alignment horizontal="left" vertical="top"/>
      <protection hidden="1"/>
    </xf>
    <xf numFmtId="0" fontId="22" fillId="0" borderId="0" xfId="0" applyFont="1" applyAlignment="1" applyProtection="1">
      <alignment horizontal="left"/>
      <protection hidden="1"/>
    </xf>
    <xf numFmtId="0" fontId="23" fillId="0" borderId="0" xfId="0" applyFont="1" applyAlignment="1" applyProtection="1">
      <alignment horizontal="left" vertical="top" wrapText="1"/>
      <protection hidden="1"/>
    </xf>
    <xf numFmtId="0" fontId="23" fillId="0" borderId="6" xfId="0" applyFont="1" applyBorder="1" applyAlignment="1" applyProtection="1">
      <alignment horizontal="left" vertical="top" wrapText="1"/>
      <protection hidden="1"/>
    </xf>
    <xf numFmtId="0" fontId="17" fillId="0" borderId="2" xfId="0" applyFont="1" applyBorder="1" applyAlignment="1" applyProtection="1">
      <alignment horizontal="right" vertical="center"/>
      <protection hidden="1"/>
    </xf>
    <xf numFmtId="0" fontId="17" fillId="0" borderId="0" xfId="0" applyFont="1" applyAlignment="1" applyProtection="1">
      <alignment horizontal="right" vertical="center"/>
      <protection hidden="1"/>
    </xf>
    <xf numFmtId="0" fontId="16" fillId="0" borderId="0" xfId="0" applyFont="1" applyAlignment="1" applyProtection="1">
      <alignment horizontal="left" vertical="center" wrapText="1"/>
      <protection hidden="1"/>
    </xf>
    <xf numFmtId="0" fontId="16" fillId="0" borderId="0" xfId="0" applyFont="1" applyProtection="1">
      <protection locked="0"/>
    </xf>
    <xf numFmtId="0" fontId="16" fillId="0" borderId="0" xfId="0" applyFont="1" applyAlignment="1" applyProtection="1">
      <alignment horizontal="center"/>
      <protection locked="0"/>
    </xf>
    <xf numFmtId="0" fontId="17" fillId="0" borderId="0" xfId="0" applyFont="1" applyAlignment="1" applyProtection="1">
      <alignment horizontal="left"/>
      <protection locked="0"/>
    </xf>
    <xf numFmtId="0" fontId="12" fillId="0" borderId="2" xfId="0" applyFont="1" applyBorder="1" applyAlignment="1" applyProtection="1">
      <alignment horizontal="right"/>
      <protection hidden="1"/>
    </xf>
    <xf numFmtId="0" fontId="12" fillId="0" borderId="0" xfId="0" applyFont="1" applyAlignment="1" applyProtection="1">
      <alignment horizontal="right"/>
      <protection hidden="1"/>
    </xf>
    <xf numFmtId="0" fontId="12" fillId="0" borderId="2" xfId="0" applyFont="1" applyBorder="1" applyAlignment="1" applyProtection="1">
      <alignment horizontal="center" vertical="center"/>
      <protection hidden="1"/>
    </xf>
    <xf numFmtId="0" fontId="12" fillId="0" borderId="0" xfId="0" applyFont="1" applyAlignment="1" applyProtection="1">
      <alignment horizontal="center" vertical="center"/>
      <protection hidden="1"/>
    </xf>
    <xf numFmtId="0" fontId="12"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12" fillId="0" borderId="8" xfId="0" applyFont="1" applyBorder="1" applyAlignment="1" applyProtection="1">
      <alignment horizontal="center" vertical="center"/>
      <protection hidden="1"/>
    </xf>
    <xf numFmtId="0" fontId="12" fillId="0" borderId="38" xfId="0" applyFont="1" applyBorder="1" applyAlignment="1" applyProtection="1">
      <alignment horizontal="center" vertical="center"/>
      <protection hidden="1"/>
    </xf>
    <xf numFmtId="49" fontId="12" fillId="0" borderId="8" xfId="0" applyNumberFormat="1" applyFont="1" applyBorder="1" applyAlignment="1" applyProtection="1">
      <alignment horizontal="center" vertical="center"/>
      <protection hidden="1"/>
    </xf>
    <xf numFmtId="49" fontId="12" fillId="0" borderId="9" xfId="0" applyNumberFormat="1" applyFont="1" applyBorder="1" applyAlignment="1" applyProtection="1">
      <alignment horizontal="center" vertical="center"/>
      <protection hidden="1"/>
    </xf>
    <xf numFmtId="49" fontId="12" fillId="0" borderId="38" xfId="0" applyNumberFormat="1" applyFont="1" applyBorder="1" applyAlignment="1" applyProtection="1">
      <alignment horizontal="center" vertical="center"/>
      <protection hidden="1"/>
    </xf>
    <xf numFmtId="0" fontId="10" fillId="5" borderId="31" xfId="0" applyFont="1" applyFill="1" applyBorder="1" applyAlignment="1" applyProtection="1">
      <alignment horizontal="center"/>
      <protection locked="0"/>
    </xf>
    <xf numFmtId="0" fontId="10" fillId="5" borderId="68" xfId="0" applyFont="1" applyFill="1" applyBorder="1" applyAlignment="1" applyProtection="1">
      <alignment horizontal="center"/>
      <protection locked="0"/>
    </xf>
    <xf numFmtId="0" fontId="10" fillId="5" borderId="89" xfId="0" applyFont="1" applyFill="1" applyBorder="1" applyAlignment="1" applyProtection="1">
      <alignment horizontal="center"/>
      <protection locked="0"/>
    </xf>
    <xf numFmtId="0" fontId="10" fillId="5" borderId="31" xfId="0" applyFont="1" applyFill="1" applyBorder="1" applyAlignment="1" applyProtection="1">
      <alignment horizontal="center"/>
      <protection hidden="1"/>
    </xf>
    <xf numFmtId="0" fontId="10" fillId="5" borderId="68" xfId="0" applyFont="1" applyFill="1" applyBorder="1" applyAlignment="1" applyProtection="1">
      <alignment horizontal="center"/>
      <protection hidden="1"/>
    </xf>
    <xf numFmtId="0" fontId="10" fillId="5" borderId="89" xfId="0" applyFont="1" applyFill="1" applyBorder="1" applyAlignment="1" applyProtection="1">
      <alignment horizontal="center"/>
      <protection hidden="1"/>
    </xf>
    <xf numFmtId="0" fontId="16" fillId="0" borderId="31" xfId="0" applyFont="1" applyBorder="1" applyAlignment="1" applyProtection="1">
      <alignment horizontal="left" vertical="center"/>
      <protection hidden="1"/>
    </xf>
    <xf numFmtId="0" fontId="16" fillId="0" borderId="68" xfId="0" applyFont="1" applyBorder="1" applyAlignment="1" applyProtection="1">
      <alignment horizontal="left" vertical="center"/>
      <protection hidden="1"/>
    </xf>
    <xf numFmtId="43" fontId="46" fillId="0" borderId="64" xfId="0" applyNumberFormat="1" applyFont="1" applyBorder="1" applyAlignment="1" applyProtection="1">
      <alignment horizontal="center" vertical="center"/>
      <protection hidden="1"/>
    </xf>
    <xf numFmtId="43" fontId="46" fillId="0" borderId="65" xfId="0" applyNumberFormat="1" applyFont="1" applyBorder="1" applyAlignment="1" applyProtection="1">
      <alignment horizontal="center" vertical="center"/>
      <protection hidden="1"/>
    </xf>
    <xf numFmtId="41" fontId="56" fillId="0" borderId="103" xfId="3" applyFont="1" applyBorder="1" applyAlignment="1" applyProtection="1">
      <alignment horizontal="center" vertical="center" wrapText="1"/>
      <protection hidden="1"/>
    </xf>
    <xf numFmtId="41" fontId="56" fillId="0" borderId="104" xfId="3" applyFont="1" applyBorder="1" applyAlignment="1" applyProtection="1">
      <alignment horizontal="center" vertical="center" wrapText="1"/>
      <protection hidden="1"/>
    </xf>
    <xf numFmtId="43" fontId="54" fillId="0" borderId="64" xfId="0" applyNumberFormat="1" applyFont="1" applyBorder="1" applyAlignment="1" applyProtection="1">
      <alignment horizontal="center" vertical="center"/>
      <protection hidden="1"/>
    </xf>
    <xf numFmtId="43" fontId="54" fillId="0" borderId="65" xfId="0" applyNumberFormat="1" applyFont="1" applyBorder="1" applyAlignment="1" applyProtection="1">
      <alignment horizontal="center" vertical="center"/>
      <protection hidden="1"/>
    </xf>
    <xf numFmtId="43" fontId="46" fillId="0" borderId="64" xfId="0" applyNumberFormat="1" applyFont="1" applyBorder="1" applyAlignment="1" applyProtection="1">
      <alignment vertical="center"/>
      <protection hidden="1"/>
    </xf>
    <xf numFmtId="43" fontId="46" fillId="0" borderId="65" xfId="0" applyNumberFormat="1" applyFont="1" applyBorder="1" applyAlignment="1" applyProtection="1">
      <alignment vertical="center"/>
      <protection hidden="1"/>
    </xf>
    <xf numFmtId="41" fontId="53" fillId="0" borderId="62" xfId="3" applyFont="1" applyBorder="1" applyAlignment="1" applyProtection="1">
      <alignment horizontal="center" vertical="center" wrapText="1"/>
      <protection hidden="1"/>
    </xf>
    <xf numFmtId="41" fontId="53" fillId="0" borderId="37" xfId="3" applyFont="1" applyBorder="1" applyAlignment="1" applyProtection="1">
      <alignment horizontal="center" vertical="center" wrapText="1"/>
      <protection hidden="1"/>
    </xf>
    <xf numFmtId="0" fontId="10" fillId="0" borderId="1" xfId="0" applyFont="1" applyBorder="1" applyAlignment="1">
      <alignment horizontal="center"/>
    </xf>
    <xf numFmtId="0" fontId="12" fillId="0" borderId="2" xfId="0" applyFont="1" applyBorder="1"/>
    <xf numFmtId="0" fontId="0" fillId="0" borderId="0" xfId="0"/>
    <xf numFmtId="0" fontId="12" fillId="0" borderId="0" xfId="0" applyFont="1"/>
    <xf numFmtId="0" fontId="17" fillId="3" borderId="105" xfId="0" applyFont="1" applyFill="1" applyBorder="1" applyProtection="1">
      <protection locked="0"/>
    </xf>
    <xf numFmtId="0" fontId="0" fillId="3" borderId="106" xfId="0" applyFill="1" applyBorder="1" applyProtection="1">
      <protection locked="0"/>
    </xf>
    <xf numFmtId="0" fontId="0" fillId="3" borderId="107" xfId="0" applyFill="1" applyBorder="1" applyProtection="1">
      <protection locked="0"/>
    </xf>
    <xf numFmtId="0" fontId="10" fillId="3" borderId="108" xfId="0" applyFont="1" applyFill="1" applyBorder="1" applyProtection="1">
      <protection locked="0"/>
    </xf>
    <xf numFmtId="0" fontId="0" fillId="3" borderId="109" xfId="0" applyFill="1" applyBorder="1" applyProtection="1">
      <protection locked="0"/>
    </xf>
    <xf numFmtId="0" fontId="0" fillId="3" borderId="110" xfId="0" applyFill="1" applyBorder="1" applyProtection="1">
      <protection locked="0"/>
    </xf>
    <xf numFmtId="0" fontId="16" fillId="0" borderId="2" xfId="0" applyFont="1" applyBorder="1" applyAlignment="1">
      <alignment vertical="center" wrapText="1"/>
    </xf>
    <xf numFmtId="0" fontId="0" fillId="0" borderId="0" xfId="0" applyAlignment="1">
      <alignment vertical="center"/>
    </xf>
    <xf numFmtId="0" fontId="0" fillId="0" borderId="6" xfId="0" applyBorder="1" applyAlignment="1">
      <alignment vertical="center"/>
    </xf>
    <xf numFmtId="0" fontId="16" fillId="0" borderId="0" xfId="0" applyFont="1"/>
    <xf numFmtId="0" fontId="12" fillId="9" borderId="1" xfId="0" applyFont="1" applyFill="1" applyBorder="1" applyAlignment="1" applyProtection="1">
      <alignment horizontal="left"/>
      <protection locked="0"/>
    </xf>
    <xf numFmtId="0" fontId="23" fillId="0" borderId="1" xfId="0" applyFont="1" applyBorder="1" applyAlignment="1">
      <alignment horizontal="left" vertical="center"/>
    </xf>
    <xf numFmtId="0" fontId="10" fillId="9" borderId="1" xfId="0" applyFont="1" applyFill="1" applyBorder="1" applyAlignment="1" applyProtection="1">
      <alignment horizontal="left"/>
      <protection locked="0"/>
    </xf>
    <xf numFmtId="0" fontId="10" fillId="9" borderId="1" xfId="0" applyFont="1" applyFill="1" applyBorder="1" applyAlignment="1" applyProtection="1">
      <alignment horizontal="left" vertical="center"/>
      <protection locked="0"/>
    </xf>
    <xf numFmtId="0" fontId="10" fillId="0" borderId="0" xfId="4" applyFont="1" applyProtection="1">
      <protection hidden="1"/>
    </xf>
    <xf numFmtId="0" fontId="2" fillId="0" borderId="0" xfId="4" applyAlignment="1" applyProtection="1">
      <alignment horizontal="left"/>
      <protection hidden="1"/>
    </xf>
    <xf numFmtId="0" fontId="34" fillId="0" borderId="0" xfId="4" applyFont="1" applyProtection="1">
      <protection hidden="1"/>
    </xf>
    <xf numFmtId="0" fontId="2" fillId="0" borderId="0" xfId="4" applyProtection="1">
      <protection hidden="1"/>
    </xf>
    <xf numFmtId="0" fontId="17" fillId="0" borderId="0" xfId="4" applyFont="1" applyAlignment="1" applyProtection="1">
      <alignment horizontal="left"/>
      <protection hidden="1"/>
    </xf>
    <xf numFmtId="0" fontId="16" fillId="0" borderId="0" xfId="4" applyFont="1" applyAlignment="1" applyProtection="1">
      <alignment horizontal="left"/>
      <protection hidden="1"/>
    </xf>
    <xf numFmtId="0" fontId="35" fillId="0" borderId="0" xfId="4" applyFont="1" applyAlignment="1" applyProtection="1">
      <alignment horizontal="center"/>
      <protection hidden="1"/>
    </xf>
    <xf numFmtId="0" fontId="16" fillId="0" borderId="0" xfId="4" applyFont="1" applyProtection="1">
      <protection hidden="1"/>
    </xf>
    <xf numFmtId="0" fontId="2" fillId="0" borderId="0" xfId="4" applyAlignment="1" applyProtection="1">
      <alignment horizontal="left" vertical="center" wrapText="1"/>
      <protection hidden="1"/>
    </xf>
    <xf numFmtId="0" fontId="2" fillId="0" borderId="0" xfId="4" applyAlignment="1" applyProtection="1">
      <alignment horizontal="justify" vertical="center" wrapText="1"/>
      <protection hidden="1"/>
    </xf>
    <xf numFmtId="0" fontId="2" fillId="0" borderId="0" xfId="4" applyAlignment="1" applyProtection="1">
      <alignment vertical="center" wrapText="1"/>
      <protection hidden="1"/>
    </xf>
    <xf numFmtId="0" fontId="34" fillId="0" borderId="0" xfId="4" applyFont="1" applyAlignment="1" applyProtection="1">
      <alignment horizontal="justify"/>
      <protection hidden="1"/>
    </xf>
    <xf numFmtId="0" fontId="32" fillId="0" borderId="0" xfId="4" applyFont="1" applyAlignment="1" applyProtection="1">
      <alignment horizontal="left"/>
      <protection hidden="1"/>
    </xf>
    <xf numFmtId="0" fontId="4" fillId="0" borderId="0" xfId="4" applyFont="1" applyAlignment="1" applyProtection="1">
      <alignment horizontal="center" vertical="center" wrapText="1"/>
      <protection hidden="1"/>
    </xf>
    <xf numFmtId="0" fontId="34" fillId="0" borderId="0" xfId="4" applyFont="1" applyAlignment="1">
      <alignment horizontal="left"/>
    </xf>
    <xf numFmtId="0" fontId="2" fillId="0" borderId="0" xfId="4"/>
    <xf numFmtId="0" fontId="17" fillId="0" borderId="0" xfId="4" applyFont="1" applyAlignment="1">
      <alignment horizontal="center"/>
    </xf>
    <xf numFmtId="0" fontId="16" fillId="0" borderId="0" xfId="4" applyFont="1" applyAlignment="1">
      <alignment horizontal="center"/>
    </xf>
    <xf numFmtId="0" fontId="36" fillId="0" borderId="0" xfId="4" applyFont="1"/>
    <xf numFmtId="0" fontId="2" fillId="0" borderId="0" xfId="4" applyAlignment="1">
      <alignment horizontal="justify" vertical="center" wrapText="1"/>
    </xf>
    <xf numFmtId="0" fontId="2" fillId="0" borderId="0" xfId="4" applyAlignment="1">
      <alignment vertical="center" wrapText="1"/>
    </xf>
    <xf numFmtId="0" fontId="4" fillId="0" borderId="0" xfId="4" applyFont="1" applyAlignment="1">
      <alignment horizontal="center" vertical="center"/>
    </xf>
    <xf numFmtId="0" fontId="2" fillId="0" borderId="0" xfId="4" applyAlignment="1">
      <alignment vertical="center"/>
    </xf>
    <xf numFmtId="0" fontId="2" fillId="0" borderId="0" xfId="4" applyAlignment="1">
      <alignment horizontal="justify" vertical="center"/>
    </xf>
    <xf numFmtId="0" fontId="2" fillId="0" borderId="0" xfId="4" applyAlignment="1">
      <alignment horizontal="left" vertical="center" shrinkToFit="1"/>
    </xf>
    <xf numFmtId="0" fontId="16" fillId="0" borderId="0" xfId="4" applyFont="1" applyAlignment="1">
      <alignment horizontal="left"/>
    </xf>
    <xf numFmtId="0" fontId="10" fillId="0" borderId="0" xfId="4" applyFont="1"/>
    <xf numFmtId="0" fontId="35" fillId="0" borderId="0" xfId="4" applyFont="1" applyAlignment="1">
      <alignment horizontal="left"/>
    </xf>
    <xf numFmtId="0" fontId="2" fillId="0" borderId="0" xfId="4" applyAlignment="1">
      <alignment horizontal="left"/>
    </xf>
  </cellXfs>
  <cellStyles count="5">
    <cellStyle name="Migliaia" xfId="1" builtinId="3"/>
    <cellStyle name="Migliaia [0]" xfId="2" builtinId="6"/>
    <cellStyle name="Migliaia [0] 2" xfId="3" xr:uid="{00000000-0005-0000-0000-000002000000}"/>
    <cellStyle name="Normale" xfId="0" builtinId="0"/>
    <cellStyle name="Normale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V143"/>
  <sheetViews>
    <sheetView zoomScale="73" zoomScaleNormal="73" workbookViewId="0">
      <selection activeCell="D24" sqref="D24"/>
    </sheetView>
  </sheetViews>
  <sheetFormatPr defaultColWidth="9.140625" defaultRowHeight="12.75"/>
  <cols>
    <col min="1" max="1" width="24.28515625" style="7" customWidth="1"/>
    <col min="2" max="2" width="12.5703125" style="7" customWidth="1"/>
    <col min="3" max="3" width="96" style="7" customWidth="1"/>
    <col min="4" max="4" width="53.140625" style="7" customWidth="1"/>
    <col min="5" max="5" width="29" style="7" customWidth="1"/>
    <col min="6" max="6" width="12.140625" style="7" customWidth="1"/>
    <col min="7" max="7" width="34.140625" style="42" customWidth="1"/>
    <col min="8" max="8" width="14" style="42" customWidth="1"/>
    <col min="9" max="9" width="11.140625" style="42" customWidth="1"/>
    <col min="10" max="18" width="9.140625" style="42"/>
    <col min="19" max="16384" width="9.140625" style="7"/>
  </cols>
  <sheetData>
    <row r="1" spans="1:22">
      <c r="A1" s="97"/>
      <c r="B1"/>
      <c r="C1"/>
      <c r="D1"/>
    </row>
    <row r="2" spans="1:22">
      <c r="A2" s="96" t="s">
        <v>0</v>
      </c>
      <c r="B2" s="98">
        <v>41948</v>
      </c>
      <c r="C2" s="618" t="s">
        <v>1</v>
      </c>
      <c r="D2" s="618"/>
      <c r="E2" s="68"/>
      <c r="F2" s="68"/>
    </row>
    <row r="3" spans="1:22">
      <c r="A3" s="531" t="s">
        <v>2</v>
      </c>
      <c r="B3" s="532">
        <v>45236</v>
      </c>
      <c r="C3"/>
      <c r="D3"/>
      <c r="G3" s="360"/>
      <c r="H3" s="360"/>
      <c r="I3" s="360"/>
    </row>
    <row r="4" spans="1:22" ht="13.5" thickBot="1">
      <c r="A4" s="470"/>
      <c r="B4"/>
      <c r="C4"/>
      <c r="D4"/>
      <c r="G4" s="360"/>
      <c r="H4" s="360"/>
      <c r="I4" s="360"/>
      <c r="J4" s="360"/>
    </row>
    <row r="5" spans="1:22" ht="18.75" thickTop="1">
      <c r="A5" s="470"/>
      <c r="B5"/>
      <c r="C5" s="451" t="s">
        <v>3</v>
      </c>
      <c r="D5" s="465"/>
      <c r="G5" s="358"/>
      <c r="H5" s="358"/>
      <c r="I5" s="358"/>
      <c r="J5" s="358"/>
      <c r="K5" s="358"/>
      <c r="L5" s="358"/>
      <c r="M5" s="358"/>
      <c r="N5" s="358"/>
      <c r="O5" s="358"/>
      <c r="P5" s="358"/>
      <c r="Q5" s="358"/>
      <c r="R5" s="358"/>
      <c r="S5" s="358"/>
      <c r="T5" s="358"/>
      <c r="U5" s="358"/>
      <c r="V5" s="358"/>
    </row>
    <row r="6" spans="1:22" ht="18">
      <c r="A6" s="470"/>
      <c r="B6"/>
      <c r="C6" s="452" t="s">
        <v>4</v>
      </c>
      <c r="D6" s="466"/>
      <c r="G6" s="358"/>
      <c r="H6" s="358"/>
      <c r="I6" s="358"/>
      <c r="J6" s="358"/>
      <c r="K6" s="358"/>
      <c r="L6" s="358"/>
      <c r="M6" s="358"/>
      <c r="N6" s="358"/>
      <c r="O6" s="358"/>
      <c r="P6" s="358"/>
      <c r="Q6" s="358"/>
      <c r="R6" s="358"/>
      <c r="S6" s="358"/>
      <c r="T6" s="358"/>
      <c r="U6" s="358"/>
      <c r="V6" s="358"/>
    </row>
    <row r="7" spans="1:22" ht="18">
      <c r="A7" s="470"/>
      <c r="B7"/>
      <c r="C7" s="452" t="s">
        <v>5</v>
      </c>
      <c r="D7" s="466"/>
      <c r="G7" s="358"/>
      <c r="H7" s="358"/>
      <c r="I7" s="358"/>
      <c r="J7" s="358"/>
      <c r="K7" s="358"/>
      <c r="L7" s="358"/>
      <c r="M7" s="358"/>
      <c r="N7" s="358"/>
      <c r="O7" s="358"/>
      <c r="P7" s="358"/>
      <c r="Q7" s="358"/>
      <c r="R7" s="358"/>
      <c r="S7" s="358"/>
      <c r="T7" s="358"/>
      <c r="U7" s="358"/>
      <c r="V7" s="358"/>
    </row>
    <row r="8" spans="1:22" ht="18">
      <c r="A8" s="470"/>
      <c r="B8"/>
      <c r="C8" s="473" t="s">
        <v>6</v>
      </c>
      <c r="D8" s="466"/>
      <c r="G8" s="358"/>
      <c r="H8" s="358"/>
      <c r="I8" s="358"/>
      <c r="J8" s="358"/>
      <c r="K8" s="358"/>
      <c r="L8" s="358"/>
      <c r="M8" s="358"/>
      <c r="N8" s="358"/>
      <c r="O8" s="358"/>
      <c r="P8" s="358"/>
      <c r="Q8" s="358"/>
      <c r="R8" s="358"/>
      <c r="S8" s="358"/>
      <c r="T8" s="358"/>
      <c r="U8" s="358"/>
      <c r="V8" s="358"/>
    </row>
    <row r="9" spans="1:22" ht="18">
      <c r="A9" s="470"/>
      <c r="B9"/>
      <c r="C9" s="473" t="s">
        <v>7</v>
      </c>
      <c r="D9" s="466"/>
      <c r="G9" s="358"/>
      <c r="H9" s="358"/>
      <c r="I9" s="358"/>
      <c r="J9" s="358"/>
      <c r="K9" s="358"/>
      <c r="L9" s="358"/>
      <c r="M9" s="358"/>
      <c r="N9" s="358"/>
      <c r="O9" s="358"/>
      <c r="P9" s="358"/>
      <c r="Q9" s="358"/>
      <c r="R9" s="358"/>
      <c r="S9" s="358"/>
      <c r="T9" s="358"/>
      <c r="U9" s="358"/>
      <c r="V9" s="358"/>
    </row>
    <row r="10" spans="1:22" ht="17.45" customHeight="1">
      <c r="A10"/>
      <c r="B10"/>
      <c r="C10" s="473" t="s">
        <v>8</v>
      </c>
      <c r="D10" s="466"/>
      <c r="G10" s="358"/>
      <c r="H10" s="362"/>
      <c r="I10" s="360"/>
    </row>
    <row r="11" spans="1:22" ht="18">
      <c r="A11"/>
      <c r="B11"/>
      <c r="C11" s="473" t="s">
        <v>9</v>
      </c>
      <c r="D11" s="466"/>
      <c r="G11" s="358"/>
      <c r="H11" s="362"/>
      <c r="I11" s="360"/>
    </row>
    <row r="12" spans="1:22" ht="18">
      <c r="A12"/>
      <c r="B12"/>
      <c r="C12" s="473" t="s">
        <v>10</v>
      </c>
      <c r="D12" s="466"/>
      <c r="G12" s="358"/>
      <c r="H12" s="362"/>
    </row>
    <row r="13" spans="1:22" ht="18">
      <c r="A13"/>
      <c r="B13"/>
      <c r="C13" s="473" t="s">
        <v>11</v>
      </c>
      <c r="D13" s="466"/>
      <c r="G13" s="358"/>
      <c r="H13" s="360"/>
    </row>
    <row r="14" spans="1:22" ht="18.75" thickBot="1">
      <c r="A14"/>
      <c r="B14"/>
      <c r="C14" s="474"/>
      <c r="D14" s="475" t="s">
        <v>12</v>
      </c>
      <c r="E14" s="471" t="s">
        <v>13</v>
      </c>
      <c r="G14" s="358"/>
      <c r="H14" s="360"/>
    </row>
    <row r="15" spans="1:22" ht="18.75" thickTop="1">
      <c r="A15"/>
      <c r="B15"/>
      <c r="C15" s="452" t="s">
        <v>14</v>
      </c>
      <c r="D15" s="466"/>
      <c r="E15" s="478"/>
      <c r="G15" s="358"/>
      <c r="H15" s="360"/>
    </row>
    <row r="16" spans="1:22" ht="18">
      <c r="A16"/>
      <c r="B16"/>
      <c r="C16" s="452" t="s">
        <v>15</v>
      </c>
      <c r="D16" s="466"/>
      <c r="E16" s="479"/>
      <c r="G16" s="358"/>
      <c r="H16" s="360"/>
    </row>
    <row r="17" spans="1:13" ht="18.75" thickBot="1">
      <c r="A17"/>
      <c r="B17"/>
      <c r="C17" s="452" t="s">
        <v>16</v>
      </c>
      <c r="D17" s="466"/>
      <c r="E17" s="480"/>
      <c r="G17" s="358"/>
    </row>
    <row r="18" spans="1:13" ht="18.75" thickTop="1">
      <c r="A18"/>
      <c r="B18"/>
      <c r="C18" s="476"/>
      <c r="D18" s="477" t="s">
        <v>17</v>
      </c>
      <c r="E18" s="472"/>
      <c r="G18" s="358"/>
    </row>
    <row r="19" spans="1:13" ht="18">
      <c r="A19"/>
      <c r="B19"/>
      <c r="C19" s="452" t="s">
        <v>18</v>
      </c>
      <c r="D19" s="466"/>
      <c r="G19" s="358"/>
      <c r="H19" s="361"/>
      <c r="I19" s="296"/>
      <c r="M19" s="296"/>
    </row>
    <row r="20" spans="1:13" ht="18">
      <c r="A20"/>
      <c r="B20"/>
      <c r="C20" s="452" t="s">
        <v>19</v>
      </c>
      <c r="D20" s="466"/>
      <c r="G20" s="358"/>
      <c r="H20" s="361"/>
    </row>
    <row r="21" spans="1:13" ht="18">
      <c r="A21"/>
      <c r="B21"/>
      <c r="C21" s="453" t="s">
        <v>20</v>
      </c>
      <c r="D21" s="467"/>
      <c r="G21" s="358"/>
      <c r="H21" s="361"/>
    </row>
    <row r="22" spans="1:13" ht="18">
      <c r="A22"/>
      <c r="B22"/>
      <c r="C22" s="84"/>
      <c r="D22" s="309" t="s">
        <v>21</v>
      </c>
      <c r="G22" s="358"/>
      <c r="H22" s="361"/>
    </row>
    <row r="23" spans="1:13" ht="18">
      <c r="B23"/>
      <c r="C23" s="454" t="s">
        <v>22</v>
      </c>
      <c r="D23" s="462">
        <v>2024</v>
      </c>
      <c r="G23" s="358"/>
    </row>
    <row r="24" spans="1:13" ht="18">
      <c r="A24"/>
      <c r="B24"/>
      <c r="C24" s="454" t="s">
        <v>23</v>
      </c>
      <c r="D24" s="463">
        <v>45657</v>
      </c>
      <c r="E24" s="311" t="s">
        <v>24</v>
      </c>
      <c r="F24" s="69"/>
      <c r="G24" s="358"/>
    </row>
    <row r="25" spans="1:13" ht="18">
      <c r="A25"/>
      <c r="B25"/>
      <c r="C25" s="464" t="s">
        <v>25</v>
      </c>
      <c r="D25" s="309" t="s">
        <v>26</v>
      </c>
      <c r="E25"/>
      <c r="G25" s="359"/>
    </row>
    <row r="26" spans="1:13" ht="18">
      <c r="A26"/>
      <c r="B26"/>
      <c r="C26" s="85" t="s">
        <v>27</v>
      </c>
      <c r="D26" s="310"/>
      <c r="E26"/>
      <c r="G26" s="359"/>
    </row>
    <row r="27" spans="1:13" ht="18" customHeight="1">
      <c r="A27"/>
      <c r="B27"/>
      <c r="C27" s="453" t="s">
        <v>28</v>
      </c>
      <c r="D27" s="529"/>
      <c r="E27" s="619" t="s">
        <v>29</v>
      </c>
    </row>
    <row r="28" spans="1:13" ht="18">
      <c r="A28"/>
      <c r="B28"/>
      <c r="C28" s="454" t="s">
        <v>30</v>
      </c>
      <c r="D28" s="529"/>
      <c r="E28" s="620"/>
    </row>
    <row r="29" spans="1:13" ht="18">
      <c r="A29"/>
      <c r="B29"/>
      <c r="C29" s="454" t="s">
        <v>31</v>
      </c>
      <c r="D29" s="529"/>
      <c r="E29" s="620"/>
    </row>
    <row r="30" spans="1:13" ht="18">
      <c r="A30"/>
      <c r="B30"/>
      <c r="C30" s="454" t="s">
        <v>32</v>
      </c>
      <c r="D30" s="529"/>
      <c r="E30" s="620"/>
    </row>
    <row r="31" spans="1:13" ht="18">
      <c r="A31"/>
      <c r="B31"/>
      <c r="C31" s="455" t="s">
        <v>33</v>
      </c>
      <c r="D31" s="530"/>
      <c r="E31" s="621"/>
    </row>
    <row r="32" spans="1:13" ht="18">
      <c r="A32"/>
      <c r="B32"/>
      <c r="C32" s="85" t="s">
        <v>34</v>
      </c>
      <c r="D32" s="310"/>
      <c r="E32"/>
    </row>
    <row r="33" spans="1:5" ht="18">
      <c r="A33"/>
      <c r="B33"/>
      <c r="C33" s="453" t="s">
        <v>35</v>
      </c>
      <c r="D33" s="457"/>
      <c r="E33" s="622" t="s">
        <v>29</v>
      </c>
    </row>
    <row r="34" spans="1:5" ht="18">
      <c r="A34"/>
      <c r="B34"/>
      <c r="C34" s="453" t="s">
        <v>36</v>
      </c>
      <c r="D34" s="457"/>
      <c r="E34" s="623"/>
    </row>
    <row r="35" spans="1:5" ht="18">
      <c r="A35"/>
      <c r="B35"/>
      <c r="C35" s="453" t="s">
        <v>37</v>
      </c>
      <c r="D35" s="458"/>
      <c r="E35" s="623"/>
    </row>
    <row r="36" spans="1:5" ht="18">
      <c r="A36"/>
      <c r="B36"/>
      <c r="C36" s="453" t="s">
        <v>38</v>
      </c>
      <c r="D36" s="459"/>
      <c r="E36" s="623"/>
    </row>
    <row r="37" spans="1:5" ht="18">
      <c r="A37"/>
      <c r="B37"/>
      <c r="C37" s="453" t="s">
        <v>39</v>
      </c>
      <c r="D37" s="457"/>
      <c r="E37" s="623"/>
    </row>
    <row r="38" spans="1:5" ht="18">
      <c r="A38"/>
      <c r="B38"/>
      <c r="C38" s="453" t="s">
        <v>40</v>
      </c>
      <c r="D38" s="457"/>
      <c r="E38" s="624"/>
    </row>
    <row r="39" spans="1:5" ht="18">
      <c r="A39"/>
      <c r="B39"/>
      <c r="C39" s="453" t="s">
        <v>41</v>
      </c>
      <c r="D39" s="460"/>
    </row>
    <row r="40" spans="1:5" ht="18.75" thickBot="1">
      <c r="A40"/>
      <c r="B40"/>
      <c r="C40" s="456" t="s">
        <v>42</v>
      </c>
      <c r="D40" s="461"/>
    </row>
    <row r="41" spans="1:5" ht="21" thickTop="1">
      <c r="A41"/>
      <c r="B41"/>
      <c r="C41" s="70"/>
      <c r="D41" s="71"/>
    </row>
    <row r="42" spans="1:5" ht="20.25">
      <c r="A42"/>
      <c r="B42"/>
      <c r="C42" s="72" t="s">
        <v>523</v>
      </c>
      <c r="D42" s="73" t="str">
        <f>"TOTALE ENTRATE ANNO - " &amp;  D23 &amp;D25</f>
        <v>TOTALE ENTRATE ANNO - 2024   €</v>
      </c>
    </row>
    <row r="43" spans="1:5" ht="20.25">
      <c r="A43"/>
      <c r="B43"/>
      <c r="C43" s="72"/>
      <c r="D43" s="73"/>
    </row>
    <row r="44" spans="1:5" ht="21" thickBot="1">
      <c r="A44"/>
      <c r="B44"/>
      <c r="C44" s="74" t="s">
        <v>524</v>
      </c>
      <c r="D44" s="75" t="str">
        <f>"TOTALE USCITE ANNO - "  &amp;  D23&amp;D25</f>
        <v>TOTALE USCITE ANNO - 2024   €</v>
      </c>
    </row>
    <row r="45" spans="1:5" ht="21" thickTop="1">
      <c r="C45" s="76"/>
      <c r="D45" s="76"/>
    </row>
    <row r="46" spans="1:5">
      <c r="A46" s="69"/>
      <c r="B46" s="69"/>
    </row>
    <row r="50" spans="1:2" ht="15">
      <c r="A50" s="363"/>
    </row>
    <row r="51" spans="1:2">
      <c r="A51" s="365"/>
      <c r="B51" s="69"/>
    </row>
    <row r="52" spans="1:2">
      <c r="A52" s="365"/>
      <c r="B52" s="69"/>
    </row>
    <row r="53" spans="1:2">
      <c r="A53" s="365"/>
      <c r="B53" s="69"/>
    </row>
    <row r="54" spans="1:2" ht="15">
      <c r="A54" s="366"/>
    </row>
    <row r="55" spans="1:2" ht="15">
      <c r="A55" s="363"/>
    </row>
    <row r="56" spans="1:2">
      <c r="A56" s="365"/>
    </row>
    <row r="57" spans="1:2">
      <c r="A57" s="365"/>
    </row>
    <row r="58" spans="1:2">
      <c r="A58" s="365"/>
    </row>
    <row r="59" spans="1:2">
      <c r="A59" s="365"/>
    </row>
    <row r="60" spans="1:2" ht="15">
      <c r="A60" s="363"/>
    </row>
    <row r="61" spans="1:2" ht="15">
      <c r="A61" s="363"/>
    </row>
    <row r="62" spans="1:2">
      <c r="A62" s="365"/>
    </row>
    <row r="63" spans="1:2">
      <c r="A63" s="365"/>
    </row>
    <row r="64" spans="1:2">
      <c r="A64" s="365"/>
    </row>
    <row r="65" spans="1:1">
      <c r="A65" s="365"/>
    </row>
    <row r="66" spans="1:1" ht="15">
      <c r="A66" s="366"/>
    </row>
    <row r="67" spans="1:1" ht="15">
      <c r="A67" s="363"/>
    </row>
    <row r="68" spans="1:1">
      <c r="A68" s="365"/>
    </row>
    <row r="69" spans="1:1">
      <c r="A69" s="365"/>
    </row>
    <row r="70" spans="1:1">
      <c r="A70" s="365"/>
    </row>
    <row r="71" spans="1:1" ht="15">
      <c r="A71" s="366"/>
    </row>
    <row r="72" spans="1:1" ht="15">
      <c r="A72" s="363"/>
    </row>
    <row r="73" spans="1:1">
      <c r="A73" s="365"/>
    </row>
    <row r="74" spans="1:1">
      <c r="A74" s="365"/>
    </row>
    <row r="75" spans="1:1">
      <c r="A75" s="365"/>
    </row>
    <row r="76" spans="1:1">
      <c r="A76" s="365"/>
    </row>
    <row r="77" spans="1:1">
      <c r="A77" s="365"/>
    </row>
    <row r="78" spans="1:1" ht="15">
      <c r="A78" s="366"/>
    </row>
    <row r="79" spans="1:1" ht="15">
      <c r="A79" s="363"/>
    </row>
    <row r="80" spans="1:1">
      <c r="A80" s="365"/>
    </row>
    <row r="81" spans="1:1">
      <c r="A81" s="365"/>
    </row>
    <row r="82" spans="1:1">
      <c r="A82" s="365"/>
    </row>
    <row r="83" spans="1:1" ht="15">
      <c r="A83" s="363"/>
    </row>
    <row r="84" spans="1:1" ht="15">
      <c r="A84" s="363"/>
    </row>
    <row r="85" spans="1:1">
      <c r="A85" s="365"/>
    </row>
    <row r="86" spans="1:1">
      <c r="A86" s="365"/>
    </row>
    <row r="87" spans="1:1" ht="15">
      <c r="A87" s="366"/>
    </row>
    <row r="88" spans="1:1" ht="15">
      <c r="A88" s="363"/>
    </row>
    <row r="89" spans="1:1">
      <c r="A89" s="365"/>
    </row>
    <row r="90" spans="1:1">
      <c r="A90" s="365"/>
    </row>
    <row r="91" spans="1:1">
      <c r="A91" s="365"/>
    </row>
    <row r="92" spans="1:1">
      <c r="A92" s="365"/>
    </row>
    <row r="93" spans="1:1">
      <c r="A93" s="365"/>
    </row>
    <row r="94" spans="1:1" ht="15">
      <c r="A94" s="363"/>
    </row>
    <row r="95" spans="1:1" ht="15">
      <c r="A95" s="363"/>
    </row>
    <row r="96" spans="1:1">
      <c r="A96" s="365"/>
    </row>
    <row r="97" spans="1:1">
      <c r="A97" s="365"/>
    </row>
    <row r="98" spans="1:1">
      <c r="A98" s="365"/>
    </row>
    <row r="99" spans="1:1">
      <c r="A99" s="365"/>
    </row>
    <row r="100" spans="1:1">
      <c r="A100" s="365"/>
    </row>
    <row r="101" spans="1:1">
      <c r="A101" s="365"/>
    </row>
    <row r="102" spans="1:1">
      <c r="A102" s="365"/>
    </row>
    <row r="103" spans="1:1">
      <c r="A103" s="365"/>
    </row>
    <row r="104" spans="1:1">
      <c r="A104" s="365"/>
    </row>
    <row r="105" spans="1:1" ht="15">
      <c r="A105" s="366"/>
    </row>
    <row r="106" spans="1:1" ht="15">
      <c r="A106" s="363"/>
    </row>
    <row r="107" spans="1:1">
      <c r="A107" s="365"/>
    </row>
    <row r="108" spans="1:1">
      <c r="A108" s="365"/>
    </row>
    <row r="109" spans="1:1">
      <c r="A109" s="365"/>
    </row>
    <row r="110" spans="1:1" ht="15">
      <c r="A110" s="366"/>
    </row>
    <row r="111" spans="1:1" ht="15">
      <c r="A111" s="363"/>
    </row>
    <row r="112" spans="1:1">
      <c r="A112" s="365"/>
    </row>
    <row r="113" spans="1:1">
      <c r="A113" s="365"/>
    </row>
    <row r="114" spans="1:1">
      <c r="A114" s="365"/>
    </row>
    <row r="115" spans="1:1" ht="15">
      <c r="A115" s="366"/>
    </row>
    <row r="116" spans="1:1" ht="15">
      <c r="A116" s="363"/>
    </row>
    <row r="117" spans="1:1" ht="14.25">
      <c r="A117" s="367"/>
    </row>
    <row r="118" spans="1:1" ht="14.25">
      <c r="A118" s="367"/>
    </row>
    <row r="119" spans="1:1" ht="14.25">
      <c r="A119" s="367"/>
    </row>
    <row r="120" spans="1:1" ht="15">
      <c r="A120" s="366"/>
    </row>
    <row r="121" spans="1:1" ht="15">
      <c r="A121" s="363"/>
    </row>
    <row r="122" spans="1:1" ht="15">
      <c r="A122" s="366"/>
    </row>
    <row r="123" spans="1:1" ht="15">
      <c r="A123" s="366"/>
    </row>
    <row r="124" spans="1:1" ht="15">
      <c r="A124" s="363"/>
    </row>
    <row r="125" spans="1:1">
      <c r="A125" s="365"/>
    </row>
    <row r="126" spans="1:1" ht="14.25">
      <c r="A126" s="367"/>
    </row>
    <row r="127" spans="1:1" ht="14.25">
      <c r="A127" s="367"/>
    </row>
    <row r="128" spans="1:1" ht="14.25">
      <c r="A128" s="367"/>
    </row>
    <row r="129" spans="1:1" ht="15">
      <c r="A129" s="366"/>
    </row>
    <row r="130" spans="1:1" ht="15">
      <c r="A130" s="363"/>
    </row>
    <row r="131" spans="1:1">
      <c r="A131" s="365"/>
    </row>
    <row r="132" spans="1:1" ht="14.25">
      <c r="A132" s="367"/>
    </row>
    <row r="133" spans="1:1" ht="14.25">
      <c r="A133" s="367"/>
    </row>
    <row r="134" spans="1:1" ht="14.25">
      <c r="A134" s="367"/>
    </row>
    <row r="135" spans="1:1" ht="15">
      <c r="A135" s="366"/>
    </row>
    <row r="136" spans="1:1" ht="15">
      <c r="A136" s="363"/>
    </row>
    <row r="137" spans="1:1">
      <c r="A137" s="364"/>
    </row>
    <row r="138" spans="1:1">
      <c r="A138" s="364"/>
    </row>
    <row r="139" spans="1:1">
      <c r="A139" s="364"/>
    </row>
    <row r="140" spans="1:1">
      <c r="A140" s="364"/>
    </row>
    <row r="141" spans="1:1">
      <c r="A141" s="364"/>
    </row>
    <row r="142" spans="1:1">
      <c r="A142" s="364"/>
    </row>
    <row r="143" spans="1:1" ht="15">
      <c r="A143" s="366"/>
    </row>
  </sheetData>
  <sheetProtection formatColumns="0" autoFilter="0"/>
  <mergeCells count="3">
    <mergeCell ref="C2:D2"/>
    <mergeCell ref="E27:E31"/>
    <mergeCell ref="E33:E38"/>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A1:S45"/>
  <sheetViews>
    <sheetView topLeftCell="A31" zoomScaleNormal="100" workbookViewId="0">
      <selection activeCell="C22" sqref="C22"/>
    </sheetView>
  </sheetViews>
  <sheetFormatPr defaultColWidth="9.140625" defaultRowHeight="15"/>
  <cols>
    <col min="1" max="1" width="14.42578125" style="2" customWidth="1"/>
    <col min="2" max="2" width="26.85546875" style="2" customWidth="1"/>
    <col min="3" max="3" width="23.5703125" style="2" customWidth="1"/>
    <col min="4" max="4" width="3" style="2" customWidth="1"/>
    <col min="5" max="5" width="21" style="6" customWidth="1"/>
    <col min="6" max="6" width="18.42578125" style="147" hidden="1" customWidth="1"/>
    <col min="7" max="7" width="19" style="4" customWidth="1"/>
    <col min="8" max="8" width="9.42578125" style="4" bestFit="1" customWidth="1"/>
    <col min="9" max="9" width="37.85546875" style="4" customWidth="1"/>
    <col min="10" max="10" width="11" style="4" customWidth="1"/>
    <col min="11" max="19" width="9.140625" style="4"/>
    <col min="20" max="16384" width="9.140625" style="2"/>
  </cols>
  <sheetData>
    <row r="1" spans="1:19">
      <c r="A1" s="227"/>
      <c r="B1" s="227"/>
      <c r="C1" s="227"/>
      <c r="D1" s="227"/>
      <c r="E1" s="583"/>
      <c r="F1" s="17"/>
    </row>
    <row r="2" spans="1:19" s="146" customFormat="1" ht="21.2" customHeight="1">
      <c r="A2" s="241" t="s">
        <v>328</v>
      </c>
      <c r="B2" s="242"/>
      <c r="C2" s="584" t="s">
        <v>329</v>
      </c>
      <c r="D2" s="18" t="s">
        <v>330</v>
      </c>
      <c r="E2" s="585">
        <f>'3 TOTALE ENTRATE'!C17</f>
        <v>0</v>
      </c>
      <c r="F2" s="18"/>
      <c r="G2" s="145"/>
      <c r="H2" s="145"/>
      <c r="I2" s="145"/>
      <c r="J2" s="145"/>
      <c r="K2" s="145"/>
      <c r="L2" s="145"/>
      <c r="M2" s="145"/>
      <c r="N2" s="145"/>
      <c r="O2" s="145"/>
      <c r="P2" s="145"/>
      <c r="Q2" s="145"/>
      <c r="R2" s="145"/>
      <c r="S2" s="145"/>
    </row>
    <row r="3" spans="1:19" ht="18" customHeight="1">
      <c r="A3" s="304"/>
      <c r="B3" s="17"/>
      <c r="C3" s="243" t="s">
        <v>331</v>
      </c>
      <c r="D3" s="17" t="s">
        <v>330</v>
      </c>
      <c r="E3" s="585">
        <f>'3 TOTALE ENTRATE'!C19</f>
        <v>0</v>
      </c>
      <c r="F3" s="17"/>
    </row>
    <row r="4" spans="1:19" ht="18" customHeight="1">
      <c r="A4" s="304"/>
      <c r="B4" s="17"/>
      <c r="C4" s="243" t="s">
        <v>332</v>
      </c>
      <c r="D4" s="17" t="s">
        <v>330</v>
      </c>
      <c r="E4" s="585">
        <f>'3 TOTALE ENTRATE'!C21</f>
        <v>0</v>
      </c>
      <c r="F4" s="17"/>
    </row>
    <row r="5" spans="1:19" ht="18" customHeight="1">
      <c r="A5" s="304"/>
      <c r="B5" s="17"/>
      <c r="C5" s="12" t="s">
        <v>333</v>
      </c>
      <c r="D5" s="17"/>
      <c r="E5" s="586">
        <f>SUM(E2:E4)</f>
        <v>0</v>
      </c>
      <c r="F5" s="244">
        <f>E5</f>
        <v>0</v>
      </c>
      <c r="G5" s="148"/>
    </row>
    <row r="6" spans="1:19" ht="18" customHeight="1" thickBot="1">
      <c r="A6" s="304"/>
      <c r="B6" s="17"/>
      <c r="C6" s="243" t="s">
        <v>334</v>
      </c>
      <c r="D6" s="17" t="s">
        <v>330</v>
      </c>
      <c r="E6" s="587">
        <f>'2 TOTALE USCITE'!C27</f>
        <v>0</v>
      </c>
      <c r="F6" s="244">
        <f>E6</f>
        <v>0</v>
      </c>
      <c r="G6" s="148"/>
    </row>
    <row r="7" spans="1:19" ht="12.95" customHeight="1">
      <c r="A7" s="304"/>
      <c r="B7" s="17"/>
      <c r="C7" s="12"/>
      <c r="D7" s="17"/>
      <c r="E7" s="588"/>
      <c r="F7" s="245"/>
      <c r="G7" s="149"/>
    </row>
    <row r="8" spans="1:19" ht="15" customHeight="1" thickBot="1">
      <c r="A8" s="246" t="s">
        <v>335</v>
      </c>
      <c r="B8" s="247" t="str">
        <f>IF($F8&gt;0,"AVANZO dell'anno",IF($F8&lt;0,"DISAVANZO dell'anno",IF($F8=0,"AVANZO o DISAVANZO dell'anno")))</f>
        <v>AVANZO o DISAVANZO dell'anno</v>
      </c>
      <c r="C8" s="227"/>
      <c r="D8" s="248" t="s">
        <v>330</v>
      </c>
      <c r="E8" s="589">
        <f>IF(F8&gt;=0,F8,IF(F8&lt;0,F8*-1))</f>
        <v>0</v>
      </c>
      <c r="F8" s="244">
        <f>F5-F6</f>
        <v>0</v>
      </c>
      <c r="G8" s="150"/>
      <c r="H8" s="151"/>
    </row>
    <row r="9" spans="1:19" ht="12.95" customHeight="1">
      <c r="A9" s="115"/>
      <c r="B9" s="16"/>
      <c r="C9" s="16"/>
      <c r="D9" s="16"/>
      <c r="E9" s="586"/>
      <c r="F9" s="17"/>
      <c r="G9" s="149"/>
    </row>
    <row r="10" spans="1:19" ht="8.4499999999999993" customHeight="1">
      <c r="A10" s="304"/>
      <c r="B10" s="17"/>
      <c r="C10" s="17"/>
      <c r="D10" s="17"/>
      <c r="E10" s="590"/>
      <c r="F10" s="17"/>
      <c r="G10" s="149"/>
    </row>
    <row r="11" spans="1:19" ht="9.75" customHeight="1">
      <c r="A11" s="305"/>
      <c r="B11" s="18"/>
      <c r="C11" s="18"/>
      <c r="D11" s="18"/>
      <c r="E11" s="591"/>
      <c r="F11" s="17"/>
      <c r="G11" s="152"/>
    </row>
    <row r="12" spans="1:19" ht="15" customHeight="1">
      <c r="A12" s="246" t="s">
        <v>336</v>
      </c>
      <c r="B12" s="249" t="str">
        <f>IF($F12&gt;0,"AVANZO dell'anno",IF($F12&lt;0,"DISAVANZO dell'anno",IF($F12=0,"AVANZO o DISAVANZO dell'anno")))</f>
        <v>AVANZO o DISAVANZO dell'anno</v>
      </c>
      <c r="C12" s="249"/>
      <c r="D12" s="248" t="s">
        <v>330</v>
      </c>
      <c r="E12" s="586">
        <f>IF(F12&gt;=0,F12,IF(F12&lt;0,F12*-1))</f>
        <v>0</v>
      </c>
      <c r="F12" s="250">
        <f>F5-F6</f>
        <v>0</v>
      </c>
      <c r="G12" s="153"/>
      <c r="I12" s="154"/>
    </row>
    <row r="13" spans="1:19" ht="12.95" customHeight="1">
      <c r="A13" s="257"/>
      <c r="B13" s="12"/>
      <c r="C13" s="12"/>
      <c r="D13" s="17"/>
      <c r="E13" s="591"/>
      <c r="F13" s="17"/>
      <c r="G13" s="152"/>
    </row>
    <row r="14" spans="1:19" ht="16.5" customHeight="1" thickBot="1">
      <c r="A14" s="246" t="s">
        <v>337</v>
      </c>
      <c r="B14" s="249" t="str">
        <f>IF($F14&gt;0,"AVANZO complessivo precedente",IF($F14&lt;0,"DISAVANZO complessivo precedente",IF($F14=0,"AVANZO o DISAVANZO complessivo precedente")))</f>
        <v>AVANZO o DISAVANZO complessivo precedente</v>
      </c>
      <c r="C14" s="249"/>
      <c r="D14" s="248" t="s">
        <v>330</v>
      </c>
      <c r="E14" s="589">
        <f>IF(F14&gt;=0,F14,IF(F14&lt;0,F14*-1))</f>
        <v>0</v>
      </c>
      <c r="F14" s="244">
        <f>'Foglio iniziale da compilare'!D40</f>
        <v>0</v>
      </c>
      <c r="G14" s="155"/>
    </row>
    <row r="15" spans="1:19" ht="4.7" customHeight="1">
      <c r="A15" s="257"/>
      <c r="B15" s="12"/>
      <c r="C15" s="12"/>
      <c r="D15" s="17"/>
      <c r="E15" s="592"/>
      <c r="F15" s="17"/>
      <c r="G15" s="154"/>
    </row>
    <row r="16" spans="1:19" ht="12.75" customHeight="1">
      <c r="A16" s="593"/>
      <c r="B16" s="594"/>
      <c r="C16" s="594"/>
      <c r="D16" s="251"/>
      <c r="E16" s="595"/>
      <c r="F16" s="17"/>
      <c r="G16" s="156"/>
    </row>
    <row r="17" spans="1:12" ht="19.5" customHeight="1">
      <c r="A17" s="246" t="s">
        <v>338</v>
      </c>
      <c r="B17" s="12" t="str">
        <f>IF($F17&gt;0,"AVANZO AL",IF($F17&lt;0,"DISAVANZO AL",IF($F17=0,"AVANZO o DISAVANZO AL")))</f>
        <v>AVANZO o DISAVANZO AL</v>
      </c>
      <c r="C17" s="596">
        <f>'Foglio iniziale da compilare'!D24</f>
        <v>45657</v>
      </c>
      <c r="D17" s="248" t="s">
        <v>330</v>
      </c>
      <c r="E17" s="597">
        <f>IF(F17&gt;=0,F17,IF(F17&lt;0,F17*-1))</f>
        <v>0</v>
      </c>
      <c r="F17" s="250">
        <f>F12+F14</f>
        <v>0</v>
      </c>
      <c r="G17" s="156"/>
      <c r="J17" s="157"/>
    </row>
    <row r="18" spans="1:12" ht="6.75" customHeight="1" thickBot="1">
      <c r="A18" s="304"/>
      <c r="B18" s="17"/>
      <c r="C18" s="17"/>
      <c r="D18" s="598"/>
      <c r="E18" s="599"/>
      <c r="F18" s="17"/>
      <c r="G18" s="154"/>
    </row>
    <row r="19" spans="1:12" ht="12.95" customHeight="1" thickTop="1">
      <c r="A19" s="115"/>
      <c r="B19" s="16"/>
      <c r="C19" s="16"/>
      <c r="D19" s="16"/>
      <c r="E19" s="586"/>
      <c r="F19" s="244"/>
    </row>
    <row r="20" spans="1:12" ht="12.95" customHeight="1">
      <c r="A20" s="304"/>
      <c r="B20" s="17"/>
      <c r="C20" s="17"/>
      <c r="D20" s="17"/>
      <c r="E20" s="590"/>
      <c r="F20" s="17"/>
    </row>
    <row r="21" spans="1:12" ht="8.4499999999999993" customHeight="1">
      <c r="A21" s="305"/>
      <c r="B21" s="18"/>
      <c r="C21" s="18"/>
      <c r="D21" s="18"/>
      <c r="E21" s="600"/>
      <c r="F21" s="17"/>
    </row>
    <row r="22" spans="1:12" ht="15" customHeight="1">
      <c r="A22" s="673" t="s">
        <v>339</v>
      </c>
      <c r="B22" s="674"/>
      <c r="C22" s="252">
        <f>'Foglio iniziale da compilare'!D24</f>
        <v>45657</v>
      </c>
      <c r="D22" s="253"/>
      <c r="E22" s="601" t="s">
        <v>340</v>
      </c>
      <c r="F22" s="17"/>
    </row>
    <row r="23" spans="1:12" ht="8.4499999999999993" customHeight="1">
      <c r="A23" s="115"/>
      <c r="B23" s="16"/>
      <c r="C23" s="16"/>
      <c r="D23" s="16"/>
      <c r="E23" s="602"/>
      <c r="F23" s="17"/>
    </row>
    <row r="24" spans="1:12" ht="42.75" customHeight="1">
      <c r="A24" s="254" t="s">
        <v>341</v>
      </c>
      <c r="B24" s="255"/>
      <c r="C24" s="18"/>
      <c r="D24" s="18"/>
      <c r="E24" s="600"/>
      <c r="F24" s="17"/>
    </row>
    <row r="25" spans="1:12" ht="23.1" customHeight="1">
      <c r="A25" s="292"/>
      <c r="B25" s="189" t="s">
        <v>342</v>
      </c>
      <c r="C25" s="244"/>
      <c r="D25" s="17" t="s">
        <v>330</v>
      </c>
      <c r="E25" s="602">
        <f>'Foglio iniziale da compilare'!D27</f>
        <v>0</v>
      </c>
      <c r="F25" s="17"/>
      <c r="G25" s="657"/>
      <c r="H25" s="657"/>
      <c r="I25" s="677"/>
      <c r="J25" s="677"/>
      <c r="K25" s="677"/>
      <c r="L25" s="677"/>
    </row>
    <row r="26" spans="1:12" ht="23.1" customHeight="1">
      <c r="A26" s="256"/>
      <c r="B26" s="213" t="s">
        <v>35</v>
      </c>
      <c r="C26" s="251"/>
      <c r="D26" s="118" t="s">
        <v>330</v>
      </c>
      <c r="E26" s="602">
        <f>'Foglio iniziale da compilare'!D28</f>
        <v>0</v>
      </c>
      <c r="F26" s="17"/>
      <c r="G26" s="22"/>
      <c r="H26" s="22"/>
      <c r="I26" s="678"/>
      <c r="J26" s="678"/>
      <c r="K26" s="678"/>
      <c r="L26" s="678"/>
    </row>
    <row r="27" spans="1:12" ht="23.1" customHeight="1">
      <c r="A27" s="292"/>
      <c r="B27" s="213" t="s">
        <v>36</v>
      </c>
      <c r="C27" s="12"/>
      <c r="D27" s="118" t="s">
        <v>330</v>
      </c>
      <c r="E27" s="602">
        <f>'Foglio iniziale da compilare'!D29</f>
        <v>0</v>
      </c>
      <c r="F27" s="245"/>
      <c r="G27" s="22"/>
      <c r="H27" s="22"/>
      <c r="I27" s="657"/>
      <c r="J27" s="657"/>
      <c r="K27" s="657"/>
      <c r="L27" s="657"/>
    </row>
    <row r="28" spans="1:12" ht="23.1" customHeight="1">
      <c r="A28" s="292"/>
      <c r="B28" s="12" t="s">
        <v>343</v>
      </c>
      <c r="C28" s="12"/>
      <c r="D28" s="118" t="s">
        <v>330</v>
      </c>
      <c r="E28" s="602">
        <f>'Foglio iniziale da compilare'!D30</f>
        <v>0</v>
      </c>
      <c r="F28" s="17"/>
      <c r="G28" s="657"/>
      <c r="H28" s="657"/>
      <c r="I28" s="657"/>
      <c r="J28" s="657"/>
      <c r="K28" s="657"/>
      <c r="L28" s="657"/>
    </row>
    <row r="29" spans="1:12" ht="23.1" customHeight="1">
      <c r="A29" s="292"/>
      <c r="B29" s="12" t="s">
        <v>33</v>
      </c>
      <c r="C29" s="12"/>
      <c r="D29" s="118" t="s">
        <v>330</v>
      </c>
      <c r="E29" s="602">
        <f>'Foglio iniziale da compilare'!D31</f>
        <v>0</v>
      </c>
      <c r="F29" s="17"/>
      <c r="G29" s="22"/>
      <c r="H29" s="22"/>
      <c r="I29" s="676"/>
      <c r="J29" s="676"/>
      <c r="K29" s="676"/>
      <c r="L29" s="676"/>
    </row>
    <row r="30" spans="1:12" ht="42.75" customHeight="1">
      <c r="A30" s="258"/>
      <c r="B30" s="253" t="s">
        <v>344</v>
      </c>
      <c r="C30" s="536"/>
      <c r="D30" s="118" t="s">
        <v>330</v>
      </c>
      <c r="E30" s="603">
        <f>SUM(E25:E29)</f>
        <v>0</v>
      </c>
      <c r="F30" s="17"/>
      <c r="G30" s="676"/>
      <c r="H30" s="676"/>
      <c r="I30" s="676"/>
      <c r="J30" s="676"/>
      <c r="K30" s="676"/>
      <c r="L30" s="22"/>
    </row>
    <row r="31" spans="1:12" ht="24" customHeight="1">
      <c r="A31" s="258" t="s">
        <v>345</v>
      </c>
      <c r="B31" s="253"/>
      <c r="C31" s="259"/>
      <c r="D31" s="260"/>
      <c r="E31" s="604"/>
      <c r="F31" s="245"/>
      <c r="G31" s="657"/>
      <c r="H31" s="657"/>
      <c r="I31" s="657"/>
      <c r="J31" s="657"/>
      <c r="K31" s="657"/>
      <c r="L31" s="657"/>
    </row>
    <row r="32" spans="1:12" ht="22.7" customHeight="1">
      <c r="A32" s="292"/>
      <c r="B32" s="213" t="s">
        <v>35</v>
      </c>
      <c r="C32" s="12"/>
      <c r="D32" s="12"/>
      <c r="E32" s="602">
        <f>'Foglio iniziale da compilare'!D33</f>
        <v>0</v>
      </c>
      <c r="F32" s="17"/>
      <c r="G32" s="22"/>
      <c r="H32" s="22"/>
      <c r="I32" s="22"/>
      <c r="J32" s="22"/>
      <c r="K32" s="22"/>
      <c r="L32" s="22"/>
    </row>
    <row r="33" spans="1:12" ht="22.7" customHeight="1">
      <c r="A33" s="292"/>
      <c r="B33" s="213" t="s">
        <v>36</v>
      </c>
      <c r="C33" s="12"/>
      <c r="D33" s="12"/>
      <c r="E33" s="602">
        <f>'Foglio iniziale da compilare'!D34</f>
        <v>0</v>
      </c>
      <c r="F33" s="17"/>
      <c r="G33" s="22"/>
      <c r="H33" s="22"/>
      <c r="I33" s="22"/>
      <c r="J33" s="22"/>
      <c r="K33" s="22"/>
      <c r="L33" s="22"/>
    </row>
    <row r="34" spans="1:12" ht="24" customHeight="1">
      <c r="A34" s="257"/>
      <c r="B34" s="12" t="s">
        <v>346</v>
      </c>
      <c r="C34" s="227"/>
      <c r="D34" s="12" t="s">
        <v>330</v>
      </c>
      <c r="E34" s="602">
        <f>'Foglio iniziale da compilare'!D35</f>
        <v>0</v>
      </c>
      <c r="F34" s="17"/>
      <c r="G34" s="22"/>
      <c r="H34" s="22"/>
      <c r="I34" s="22"/>
      <c r="J34" s="22"/>
      <c r="K34" s="22"/>
      <c r="L34" s="22"/>
    </row>
    <row r="35" spans="1:12" ht="25.5" customHeight="1">
      <c r="A35" s="257"/>
      <c r="B35" s="12" t="s">
        <v>347</v>
      </c>
      <c r="C35" s="227"/>
      <c r="D35" s="12" t="s">
        <v>330</v>
      </c>
      <c r="E35" s="602">
        <f>'Foglio iniziale da compilare'!D36</f>
        <v>0</v>
      </c>
      <c r="F35" s="17"/>
      <c r="G35" s="22"/>
      <c r="H35" s="22"/>
      <c r="I35" s="22"/>
      <c r="J35" s="22"/>
      <c r="K35" s="22"/>
      <c r="L35" s="22"/>
    </row>
    <row r="36" spans="1:12" ht="25.5" customHeight="1">
      <c r="A36" s="257"/>
      <c r="B36" s="539" t="s">
        <v>348</v>
      </c>
      <c r="C36" s="227"/>
      <c r="D36" s="12" t="s">
        <v>330</v>
      </c>
      <c r="E36" s="602">
        <f>'Foglio iniziale da compilare'!D37</f>
        <v>0</v>
      </c>
      <c r="F36" s="17"/>
      <c r="G36" s="22"/>
      <c r="H36" s="22"/>
      <c r="I36" s="22"/>
      <c r="J36" s="22"/>
      <c r="K36" s="22"/>
      <c r="L36" s="22"/>
    </row>
    <row r="37" spans="1:12" ht="23.25" customHeight="1">
      <c r="A37" s="257"/>
      <c r="B37" s="675" t="s">
        <v>349</v>
      </c>
      <c r="C37" s="675"/>
      <c r="D37" s="12" t="s">
        <v>330</v>
      </c>
      <c r="E37" s="602">
        <f>'Foglio iniziale da compilare'!D38</f>
        <v>0</v>
      </c>
      <c r="F37" s="17"/>
      <c r="G37" s="22"/>
      <c r="H37" s="22"/>
      <c r="I37" s="22"/>
      <c r="J37" s="22"/>
      <c r="K37" s="22"/>
      <c r="L37" s="22"/>
    </row>
    <row r="38" spans="1:12" ht="36.75" customHeight="1" thickBot="1">
      <c r="A38" s="258"/>
      <c r="B38" s="261" t="s">
        <v>350</v>
      </c>
      <c r="C38" s="261"/>
      <c r="D38" s="262" t="s">
        <v>330</v>
      </c>
      <c r="E38" s="605">
        <f>SUM(E32:E37)</f>
        <v>0</v>
      </c>
      <c r="F38" s="17"/>
      <c r="G38" s="22"/>
      <c r="H38" s="22"/>
      <c r="I38" s="22"/>
      <c r="J38" s="22"/>
      <c r="K38" s="22"/>
      <c r="L38" s="22"/>
    </row>
    <row r="39" spans="1:12" ht="24" customHeight="1">
      <c r="A39" s="263"/>
      <c r="B39" s="264"/>
      <c r="C39" s="606"/>
      <c r="D39" s="16"/>
      <c r="E39" s="607"/>
      <c r="F39" s="17"/>
      <c r="G39" s="22"/>
      <c r="H39" s="22"/>
      <c r="I39" s="22"/>
      <c r="J39" s="22"/>
      <c r="K39" s="22"/>
      <c r="L39" s="22"/>
    </row>
    <row r="40" spans="1:12" s="158" customFormat="1" ht="9.75" customHeight="1">
      <c r="A40" s="242"/>
      <c r="B40" s="242"/>
      <c r="C40" s="265"/>
      <c r="D40" s="265"/>
      <c r="E40" s="266"/>
      <c r="F40" s="267"/>
      <c r="G40" s="22"/>
      <c r="H40" s="22"/>
      <c r="I40" s="22"/>
      <c r="J40" s="22"/>
      <c r="K40" s="22"/>
      <c r="L40" s="22"/>
    </row>
    <row r="41" spans="1:12" s="158" customFormat="1" ht="12.2" customHeight="1">
      <c r="A41" s="670" t="s">
        <v>351</v>
      </c>
      <c r="B41" s="670"/>
      <c r="C41" s="670"/>
      <c r="D41" s="670"/>
      <c r="E41" s="268"/>
      <c r="F41" s="267"/>
      <c r="G41" s="22"/>
      <c r="H41" s="22"/>
      <c r="I41" s="22"/>
      <c r="J41" s="22"/>
      <c r="K41" s="22"/>
      <c r="L41" s="22"/>
    </row>
    <row r="42" spans="1:12" s="158" customFormat="1" ht="12.2" customHeight="1">
      <c r="A42" s="269" t="s">
        <v>352</v>
      </c>
      <c r="B42" s="269"/>
      <c r="C42" s="270"/>
      <c r="D42" s="270"/>
      <c r="E42" s="268"/>
      <c r="F42" s="267"/>
      <c r="G42" s="22"/>
      <c r="H42" s="22"/>
      <c r="I42" s="22"/>
      <c r="J42" s="22"/>
      <c r="K42" s="22"/>
      <c r="L42" s="22"/>
    </row>
    <row r="43" spans="1:12" s="158" customFormat="1" ht="12.2" customHeight="1">
      <c r="A43" s="269" t="s">
        <v>353</v>
      </c>
      <c r="B43" s="269"/>
      <c r="C43" s="270"/>
      <c r="D43" s="270"/>
      <c r="E43" s="268"/>
      <c r="F43" s="267"/>
    </row>
    <row r="44" spans="1:12" s="158" customFormat="1" ht="12.2" customHeight="1">
      <c r="A44" s="269" t="s">
        <v>354</v>
      </c>
      <c r="B44" s="269"/>
      <c r="C44" s="270"/>
      <c r="D44" s="270"/>
      <c r="E44" s="270"/>
      <c r="F44" s="267"/>
    </row>
    <row r="45" spans="1:12" ht="13.7" customHeight="1">
      <c r="A45" s="159"/>
      <c r="B45" s="159"/>
      <c r="C45" s="4"/>
      <c r="D45" s="4"/>
      <c r="E45" s="160"/>
    </row>
  </sheetData>
  <sheetProtection password="FCB1" sheet="1" formatCells="0" formatColumns="0" formatRows="0"/>
  <mergeCells count="12">
    <mergeCell ref="A22:B22"/>
    <mergeCell ref="B37:C37"/>
    <mergeCell ref="A41:D41"/>
    <mergeCell ref="I29:L29"/>
    <mergeCell ref="G30:K30"/>
    <mergeCell ref="G31:L31"/>
    <mergeCell ref="G25:H25"/>
    <mergeCell ref="I25:L25"/>
    <mergeCell ref="I26:L26"/>
    <mergeCell ref="I27:L27"/>
    <mergeCell ref="G28:H28"/>
    <mergeCell ref="I28:L28"/>
  </mergeCells>
  <phoneticPr fontId="0" type="noConversion"/>
  <printOptions horizontalCentered="1"/>
  <pageMargins left="0" right="0" top="0.26" bottom="0" header="0.27559055118110237" footer="0.27559055118110237"/>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A1:AA60"/>
  <sheetViews>
    <sheetView topLeftCell="A43" zoomScaleNormal="100" zoomScaleSheetLayoutView="100" workbookViewId="0">
      <selection activeCell="H23" sqref="H23"/>
    </sheetView>
  </sheetViews>
  <sheetFormatPr defaultColWidth="9.140625" defaultRowHeight="15"/>
  <cols>
    <col min="1" max="1" width="10.42578125" style="2" customWidth="1"/>
    <col min="2" max="2" width="29.42578125" style="2" customWidth="1"/>
    <col min="3" max="3" width="24.42578125" style="2" customWidth="1"/>
    <col min="4" max="4" width="3.5703125" style="2" customWidth="1"/>
    <col min="5" max="5" width="27.85546875" style="2" customWidth="1"/>
    <col min="6" max="6" width="12.85546875" style="2" customWidth="1"/>
    <col min="7" max="7" width="10.42578125" style="2" bestFit="1" customWidth="1"/>
    <col min="8" max="9" width="9.42578125" style="2" bestFit="1" customWidth="1"/>
    <col min="10" max="16384" width="9.140625" style="2"/>
  </cols>
  <sheetData>
    <row r="1" spans="1:12">
      <c r="A1" s="608"/>
      <c r="B1" s="145"/>
      <c r="C1" s="145"/>
      <c r="D1" s="145"/>
      <c r="E1" s="609"/>
      <c r="F1" s="4"/>
      <c r="G1" s="4"/>
      <c r="H1" s="4"/>
      <c r="I1" s="4"/>
      <c r="J1" s="4"/>
      <c r="K1" s="4"/>
      <c r="L1" s="4"/>
    </row>
    <row r="2" spans="1:12" ht="15.75">
      <c r="A2" s="679" t="s">
        <v>355</v>
      </c>
      <c r="B2" s="680"/>
      <c r="C2" s="300" t="str">
        <f>'Foglio iniziale da compilare'!D22&amp;'Foglio iniziale da compilare'!D23</f>
        <v>Anno  2024</v>
      </c>
      <c r="D2" s="227"/>
      <c r="E2" s="610"/>
      <c r="F2" s="4"/>
      <c r="G2" s="4"/>
      <c r="H2" s="4"/>
      <c r="I2" s="4"/>
      <c r="J2" s="4"/>
      <c r="K2" s="4"/>
      <c r="L2" s="4"/>
    </row>
    <row r="3" spans="1:12">
      <c r="A3" s="292"/>
      <c r="B3" s="227" t="s">
        <v>356</v>
      </c>
      <c r="C3" s="227"/>
      <c r="D3" s="227"/>
      <c r="E3" s="610"/>
      <c r="F3" s="4"/>
      <c r="G3" s="4"/>
      <c r="H3" s="4"/>
      <c r="I3" s="4"/>
      <c r="J3" s="4"/>
      <c r="K3" s="4"/>
      <c r="L3" s="4"/>
    </row>
    <row r="4" spans="1:12">
      <c r="A4" s="692"/>
      <c r="B4" s="693"/>
      <c r="C4" s="693"/>
      <c r="D4" s="693"/>
      <c r="E4" s="694"/>
      <c r="F4" s="4"/>
      <c r="G4" s="4"/>
      <c r="H4" s="4"/>
      <c r="I4" s="4"/>
      <c r="J4" s="4"/>
      <c r="K4" s="4"/>
      <c r="L4" s="4"/>
    </row>
    <row r="5" spans="1:12">
      <c r="A5" s="692"/>
      <c r="B5" s="693"/>
      <c r="C5" s="693"/>
      <c r="D5" s="693"/>
      <c r="E5" s="694"/>
      <c r="F5" s="4"/>
      <c r="G5" s="4"/>
      <c r="H5" s="4"/>
      <c r="I5" s="4"/>
      <c r="J5" s="4"/>
      <c r="K5" s="4"/>
      <c r="L5" s="4"/>
    </row>
    <row r="6" spans="1:12">
      <c r="A6" s="692"/>
      <c r="B6" s="693"/>
      <c r="C6" s="693"/>
      <c r="D6" s="693"/>
      <c r="E6" s="694"/>
      <c r="F6" s="4"/>
      <c r="G6" s="4"/>
      <c r="H6" s="4"/>
      <c r="I6" s="4"/>
      <c r="J6" s="4"/>
      <c r="K6" s="4"/>
      <c r="L6" s="4"/>
    </row>
    <row r="7" spans="1:12">
      <c r="A7" s="692"/>
      <c r="B7" s="693"/>
      <c r="C7" s="693"/>
      <c r="D7" s="693"/>
      <c r="E7" s="694"/>
      <c r="F7" s="4"/>
      <c r="G7" s="4"/>
      <c r="H7" s="4"/>
      <c r="I7" s="4"/>
      <c r="J7" s="4"/>
      <c r="K7" s="4"/>
      <c r="L7" s="4"/>
    </row>
    <row r="8" spans="1:12">
      <c r="A8" s="692"/>
      <c r="B8" s="693"/>
      <c r="C8" s="693"/>
      <c r="D8" s="693"/>
      <c r="E8" s="694"/>
      <c r="F8" s="4"/>
      <c r="G8" s="4"/>
      <c r="H8" s="4"/>
      <c r="I8" s="4"/>
      <c r="J8" s="4"/>
      <c r="K8" s="4"/>
      <c r="L8" s="4"/>
    </row>
    <row r="9" spans="1:12">
      <c r="A9" s="692"/>
      <c r="B9" s="693"/>
      <c r="C9" s="693"/>
      <c r="D9" s="693"/>
      <c r="E9" s="694"/>
      <c r="F9" s="4"/>
      <c r="G9" s="4"/>
      <c r="H9" s="4"/>
      <c r="I9" s="4"/>
      <c r="J9" s="4"/>
      <c r="K9" s="4"/>
      <c r="L9" s="4"/>
    </row>
    <row r="10" spans="1:12">
      <c r="A10" s="692"/>
      <c r="B10" s="693"/>
      <c r="C10" s="693"/>
      <c r="D10" s="693"/>
      <c r="E10" s="694"/>
      <c r="F10" s="4"/>
      <c r="G10" s="4"/>
      <c r="H10" s="4"/>
      <c r="I10" s="4"/>
      <c r="J10" s="4"/>
      <c r="K10" s="4"/>
      <c r="L10" s="4"/>
    </row>
    <row r="11" spans="1:12">
      <c r="A11" s="692"/>
      <c r="B11" s="693"/>
      <c r="C11" s="693"/>
      <c r="D11" s="693"/>
      <c r="E11" s="694"/>
      <c r="F11" s="4"/>
      <c r="G11" s="4"/>
      <c r="H11" s="4"/>
      <c r="I11" s="4"/>
      <c r="J11" s="4"/>
      <c r="K11" s="4"/>
      <c r="L11" s="4"/>
    </row>
    <row r="12" spans="1:12">
      <c r="A12" s="692"/>
      <c r="B12" s="693"/>
      <c r="C12" s="693"/>
      <c r="D12" s="693"/>
      <c r="E12" s="694"/>
      <c r="F12" s="4"/>
      <c r="G12" s="4"/>
      <c r="H12" s="4"/>
      <c r="I12" s="4"/>
      <c r="J12" s="4"/>
      <c r="K12" s="4"/>
      <c r="L12" s="4"/>
    </row>
    <row r="13" spans="1:12">
      <c r="A13" s="692"/>
      <c r="B13" s="693"/>
      <c r="C13" s="693"/>
      <c r="D13" s="693"/>
      <c r="E13" s="694"/>
      <c r="F13" s="4"/>
      <c r="G13" s="4"/>
      <c r="H13" s="4"/>
      <c r="I13" s="4"/>
      <c r="J13" s="4"/>
      <c r="K13" s="4"/>
      <c r="L13" s="4"/>
    </row>
    <row r="14" spans="1:12">
      <c r="A14" s="692"/>
      <c r="B14" s="693"/>
      <c r="C14" s="693"/>
      <c r="D14" s="693"/>
      <c r="E14" s="694"/>
      <c r="F14" s="4"/>
      <c r="G14" s="4"/>
      <c r="H14" s="4"/>
      <c r="I14" s="4"/>
      <c r="J14" s="4"/>
      <c r="K14" s="4"/>
      <c r="L14" s="4"/>
    </row>
    <row r="15" spans="1:12" ht="16.5" customHeight="1">
      <c r="A15" s="301" t="s">
        <v>357</v>
      </c>
      <c r="B15" s="302"/>
      <c r="C15" s="302"/>
      <c r="D15" s="302"/>
      <c r="E15" s="303"/>
      <c r="F15" s="26"/>
      <c r="G15" s="26"/>
      <c r="H15" s="26"/>
      <c r="I15" s="26"/>
      <c r="J15" s="26"/>
      <c r="K15" s="26"/>
      <c r="L15" s="27"/>
    </row>
    <row r="16" spans="1:12" s="4" customFormat="1" ht="16.5" customHeight="1">
      <c r="A16" s="695"/>
      <c r="B16" s="696"/>
      <c r="C16" s="696"/>
      <c r="D16" s="696"/>
      <c r="E16" s="697"/>
    </row>
    <row r="17" spans="1:5" s="4" customFormat="1" ht="16.5" customHeight="1">
      <c r="A17" s="692"/>
      <c r="B17" s="693"/>
      <c r="C17" s="693"/>
      <c r="D17" s="693"/>
      <c r="E17" s="694"/>
    </row>
    <row r="18" spans="1:5" s="4" customFormat="1" ht="16.5" customHeight="1">
      <c r="A18" s="692"/>
      <c r="B18" s="693"/>
      <c r="C18" s="693"/>
      <c r="D18" s="693"/>
      <c r="E18" s="694"/>
    </row>
    <row r="19" spans="1:5" s="4" customFormat="1" ht="16.5" customHeight="1">
      <c r="A19" s="692"/>
      <c r="B19" s="693"/>
      <c r="C19" s="693"/>
      <c r="D19" s="693"/>
      <c r="E19" s="694"/>
    </row>
    <row r="20" spans="1:5" s="4" customFormat="1" ht="16.5" customHeight="1">
      <c r="A20" s="692"/>
      <c r="B20" s="693"/>
      <c r="C20" s="693"/>
      <c r="D20" s="693"/>
      <c r="E20" s="694"/>
    </row>
    <row r="21" spans="1:5" s="4" customFormat="1" ht="16.5" customHeight="1">
      <c r="A21" s="692"/>
      <c r="B21" s="693"/>
      <c r="C21" s="693"/>
      <c r="D21" s="693"/>
      <c r="E21" s="694"/>
    </row>
    <row r="22" spans="1:5" s="4" customFormat="1" ht="16.5" customHeight="1">
      <c r="A22" s="692"/>
      <c r="B22" s="693"/>
      <c r="C22" s="693"/>
      <c r="D22" s="693"/>
      <c r="E22" s="694"/>
    </row>
    <row r="23" spans="1:5" s="4" customFormat="1" ht="16.5" customHeight="1">
      <c r="A23" s="692"/>
      <c r="B23" s="693"/>
      <c r="C23" s="693"/>
      <c r="D23" s="693"/>
      <c r="E23" s="694"/>
    </row>
    <row r="24" spans="1:5" s="4" customFormat="1" ht="16.5" customHeight="1">
      <c r="A24" s="692"/>
      <c r="B24" s="693"/>
      <c r="C24" s="693"/>
      <c r="D24" s="693"/>
      <c r="E24" s="694"/>
    </row>
    <row r="25" spans="1:5" s="4" customFormat="1" ht="16.5" customHeight="1">
      <c r="A25" s="692"/>
      <c r="B25" s="693"/>
      <c r="C25" s="693"/>
      <c r="D25" s="693"/>
      <c r="E25" s="694"/>
    </row>
    <row r="26" spans="1:5" s="4" customFormat="1" ht="16.5" customHeight="1">
      <c r="A26" s="692"/>
      <c r="B26" s="693"/>
      <c r="C26" s="693"/>
      <c r="D26" s="693"/>
      <c r="E26" s="694"/>
    </row>
    <row r="27" spans="1:5" s="4" customFormat="1" ht="16.5" customHeight="1">
      <c r="A27" s="692"/>
      <c r="B27" s="693"/>
      <c r="C27" s="693"/>
      <c r="D27" s="693"/>
      <c r="E27" s="694"/>
    </row>
    <row r="28" spans="1:5" s="4" customFormat="1" ht="16.5" customHeight="1">
      <c r="A28" s="692"/>
      <c r="B28" s="693"/>
      <c r="C28" s="693"/>
      <c r="D28" s="693"/>
      <c r="E28" s="694"/>
    </row>
    <row r="29" spans="1:5" s="4" customFormat="1">
      <c r="A29" s="692"/>
      <c r="B29" s="693"/>
      <c r="C29" s="693"/>
      <c r="D29" s="693"/>
      <c r="E29" s="694"/>
    </row>
    <row r="30" spans="1:5" s="4" customFormat="1" ht="10.5" customHeight="1">
      <c r="A30" s="60"/>
      <c r="B30" s="61"/>
      <c r="C30" s="61"/>
      <c r="D30" s="61"/>
      <c r="E30" s="62"/>
    </row>
    <row r="31" spans="1:5" s="4" customFormat="1" ht="22.7" customHeight="1">
      <c r="A31" s="99" t="s">
        <v>358</v>
      </c>
      <c r="B31" s="689" t="s">
        <v>359</v>
      </c>
      <c r="C31" s="690"/>
      <c r="D31" s="690"/>
      <c r="E31" s="691"/>
    </row>
    <row r="32" spans="1:5" s="4" customFormat="1" ht="16.5" customHeight="1">
      <c r="A32" s="101" t="s">
        <v>360</v>
      </c>
      <c r="B32" s="18"/>
      <c r="C32" s="687" t="s">
        <v>361</v>
      </c>
      <c r="D32" s="688"/>
      <c r="E32" s="113" t="s">
        <v>362</v>
      </c>
    </row>
    <row r="33" spans="1:6" s="4" customFormat="1" ht="21.2" customHeight="1">
      <c r="A33" s="100"/>
      <c r="B33" s="86" t="s">
        <v>363</v>
      </c>
      <c r="C33" s="518">
        <f>VLOOKUP($D$33,'Sintesi Gestioni Speciali Anno'!$A$26:$P$27,16)</f>
        <v>0</v>
      </c>
      <c r="D33" s="519" t="s">
        <v>360</v>
      </c>
      <c r="E33" s="114">
        <f>VLOOKUP($D$34,'Sintesi Gestioni Speciali Anno'!$A$36:$P$37,16)</f>
        <v>0</v>
      </c>
      <c r="F33" s="87"/>
    </row>
    <row r="34" spans="1:6" s="4" customFormat="1" ht="17.45" customHeight="1">
      <c r="A34" s="102" t="s">
        <v>364</v>
      </c>
      <c r="B34" s="16"/>
      <c r="C34" s="115"/>
      <c r="D34" s="520" t="s">
        <v>364</v>
      </c>
      <c r="E34" s="116"/>
    </row>
    <row r="35" spans="1:6" s="4" customFormat="1" ht="11.25" customHeight="1">
      <c r="A35" s="304"/>
      <c r="B35" s="17"/>
      <c r="C35" s="17"/>
      <c r="D35" s="17"/>
      <c r="E35" s="118"/>
    </row>
    <row r="36" spans="1:6" s="4" customFormat="1" ht="6" customHeight="1">
      <c r="A36" s="305"/>
      <c r="B36" s="18"/>
      <c r="C36" s="18"/>
      <c r="D36" s="18"/>
      <c r="E36" s="306"/>
    </row>
    <row r="37" spans="1:6" s="4" customFormat="1" ht="22.7" customHeight="1">
      <c r="A37" s="681" t="s">
        <v>365</v>
      </c>
      <c r="B37" s="682"/>
      <c r="C37" s="682"/>
      <c r="D37" s="682"/>
      <c r="E37" s="683"/>
    </row>
    <row r="38" spans="1:6" s="4" customFormat="1" ht="15.75" customHeight="1">
      <c r="A38" s="684" t="s">
        <v>366</v>
      </c>
      <c r="B38" s="685"/>
      <c r="C38" s="685"/>
      <c r="D38" s="685"/>
      <c r="E38" s="686"/>
    </row>
    <row r="39" spans="1:6" s="4" customFormat="1" ht="10.5" customHeight="1">
      <c r="A39" s="117"/>
      <c r="B39" s="17"/>
      <c r="C39" s="17"/>
      <c r="D39" s="17"/>
      <c r="E39" s="118"/>
    </row>
    <row r="40" spans="1:6" s="4" customFormat="1" ht="21.75" customHeight="1">
      <c r="A40" s="119" t="s">
        <v>367</v>
      </c>
      <c r="B40" s="698" t="s">
        <v>368</v>
      </c>
      <c r="C40" s="699"/>
      <c r="D40" s="611" t="s">
        <v>330</v>
      </c>
      <c r="E40" s="468">
        <f>VLOOKUP(A40,'Sintesi Gestioni Speciali Anno'!$A$6:$P$15,16)</f>
        <v>0</v>
      </c>
    </row>
    <row r="41" spans="1:6" s="4" customFormat="1" ht="21.75" customHeight="1">
      <c r="A41" s="119" t="s">
        <v>369</v>
      </c>
      <c r="B41" s="698" t="s">
        <v>370</v>
      </c>
      <c r="C41" s="699"/>
      <c r="D41" s="611" t="s">
        <v>330</v>
      </c>
      <c r="E41" s="612">
        <f>VLOOKUP(A41,'Sintesi Gestioni Speciali Anno'!$A$6:$P$15,16)</f>
        <v>0</v>
      </c>
    </row>
    <row r="42" spans="1:6" s="4" customFormat="1" ht="21.75" customHeight="1">
      <c r="A42" s="119" t="s">
        <v>371</v>
      </c>
      <c r="B42" s="698" t="s">
        <v>372</v>
      </c>
      <c r="C42" s="699"/>
      <c r="D42" s="611" t="s">
        <v>330</v>
      </c>
      <c r="E42" s="612">
        <f>VLOOKUP(A42,'Sintesi Gestioni Speciali Anno'!$A$6:$P$15,16)</f>
        <v>0</v>
      </c>
    </row>
    <row r="43" spans="1:6" s="4" customFormat="1" ht="21.75" customHeight="1">
      <c r="A43" s="119" t="s">
        <v>373</v>
      </c>
      <c r="B43" s="698" t="s">
        <v>374</v>
      </c>
      <c r="C43" s="699"/>
      <c r="D43" s="611" t="s">
        <v>330</v>
      </c>
      <c r="E43" s="612">
        <f>VLOOKUP(A43,'Sintesi Gestioni Speciali Anno'!$A$6:$P$15,16)</f>
        <v>0</v>
      </c>
    </row>
    <row r="44" spans="1:6" s="4" customFormat="1" ht="21.75" customHeight="1">
      <c r="A44" s="119" t="s">
        <v>375</v>
      </c>
      <c r="B44" s="698" t="s">
        <v>376</v>
      </c>
      <c r="C44" s="699"/>
      <c r="D44" s="611" t="s">
        <v>330</v>
      </c>
      <c r="E44" s="612">
        <f>VLOOKUP(A44,'Sintesi Gestioni Speciali Anno'!$A$6:$P$15,16)</f>
        <v>0</v>
      </c>
    </row>
    <row r="45" spans="1:6" s="4" customFormat="1" ht="21.75" customHeight="1">
      <c r="A45" s="119" t="s">
        <v>377</v>
      </c>
      <c r="B45" s="698" t="s">
        <v>378</v>
      </c>
      <c r="C45" s="699"/>
      <c r="D45" s="611" t="s">
        <v>330</v>
      </c>
      <c r="E45" s="612">
        <f>VLOOKUP(A45,'Sintesi Gestioni Speciali Anno'!$A$6:$P$15,16)</f>
        <v>0</v>
      </c>
    </row>
    <row r="46" spans="1:6" s="4" customFormat="1" ht="21.75" customHeight="1">
      <c r="A46" s="119" t="s">
        <v>379</v>
      </c>
      <c r="B46" s="698" t="s">
        <v>380</v>
      </c>
      <c r="C46" s="699"/>
      <c r="D46" s="611" t="s">
        <v>330</v>
      </c>
      <c r="E46" s="612">
        <f>VLOOKUP(A46,'Sintesi Gestioni Speciali Anno'!$A$6:$P$15,16)</f>
        <v>0</v>
      </c>
    </row>
    <row r="47" spans="1:6" s="4" customFormat="1" ht="21.75" customHeight="1">
      <c r="A47" s="119" t="s">
        <v>381</v>
      </c>
      <c r="B47" s="698" t="s">
        <v>382</v>
      </c>
      <c r="C47" s="699"/>
      <c r="D47" s="611" t="s">
        <v>330</v>
      </c>
      <c r="E47" s="612">
        <f>VLOOKUP(A47,'Sintesi Gestioni Speciali Anno'!$A$6:$P$15,16)</f>
        <v>0</v>
      </c>
      <c r="F47" s="299"/>
    </row>
    <row r="48" spans="1:6" s="4" customFormat="1" ht="21.75" customHeight="1">
      <c r="A48" s="119" t="s">
        <v>383</v>
      </c>
      <c r="B48" s="540" t="s">
        <v>384</v>
      </c>
      <c r="C48" s="541"/>
      <c r="D48" s="611" t="s">
        <v>330</v>
      </c>
      <c r="E48" s="612">
        <f>VLOOKUP(A48,'Sintesi Gestioni Speciali Anno'!$A$6:$P$15,16)</f>
        <v>0</v>
      </c>
      <c r="F48" s="299"/>
    </row>
    <row r="49" spans="1:27" s="4" customFormat="1" ht="21.75" customHeight="1">
      <c r="A49" s="119" t="s">
        <v>385</v>
      </c>
      <c r="B49" s="698" t="s">
        <v>386</v>
      </c>
      <c r="C49" s="699"/>
      <c r="D49" s="611" t="s">
        <v>330</v>
      </c>
      <c r="E49" s="612">
        <f>VLOOKUP(A49,'Sintesi Gestioni Speciali Anno'!$A$6:$P$15,16)</f>
        <v>0</v>
      </c>
    </row>
    <row r="50" spans="1:27" s="4" customFormat="1" ht="24" customHeight="1">
      <c r="A50" s="120"/>
      <c r="B50" s="17"/>
      <c r="C50" s="17" t="s">
        <v>387</v>
      </c>
      <c r="D50" s="611" t="s">
        <v>330</v>
      </c>
      <c r="E50" s="121">
        <f>SUM(E40:E49)</f>
        <v>0</v>
      </c>
    </row>
    <row r="51" spans="1:27" s="4" customFormat="1" ht="24" customHeight="1">
      <c r="A51" s="120"/>
      <c r="B51" s="17"/>
      <c r="C51" s="17"/>
      <c r="D51" s="611"/>
      <c r="E51" s="498"/>
    </row>
    <row r="52" spans="1:27" s="4" customFormat="1">
      <c r="A52" s="122"/>
      <c r="B52" s="123" t="s">
        <v>388</v>
      </c>
      <c r="C52" s="123"/>
      <c r="D52" s="123"/>
      <c r="E52" s="124"/>
      <c r="Q52" s="22"/>
      <c r="R52" s="22"/>
      <c r="S52" s="22"/>
      <c r="T52" s="22"/>
      <c r="U52" s="22"/>
    </row>
    <row r="53" spans="1:27">
      <c r="A53" s="4"/>
      <c r="B53" s="4"/>
      <c r="C53" s="4"/>
      <c r="D53" s="4"/>
      <c r="E53" s="4"/>
      <c r="F53" s="4"/>
      <c r="G53" s="4"/>
      <c r="H53" s="4"/>
      <c r="I53" s="4"/>
      <c r="J53" s="4"/>
      <c r="K53" s="4"/>
      <c r="L53" s="4"/>
      <c r="M53" s="4"/>
      <c r="N53" s="4"/>
      <c r="O53" s="4"/>
      <c r="P53" s="4"/>
      <c r="Q53" s="22"/>
      <c r="R53" s="22"/>
      <c r="S53" s="22"/>
      <c r="T53" s="22"/>
      <c r="U53" s="22"/>
      <c r="V53" s="4"/>
      <c r="W53" s="4"/>
      <c r="X53" s="4"/>
      <c r="Y53" s="4"/>
      <c r="Z53" s="4"/>
      <c r="AA53" s="4"/>
    </row>
    <row r="54" spans="1:27">
      <c r="A54" s="4"/>
      <c r="B54" s="4"/>
      <c r="C54" s="4"/>
      <c r="D54" s="4"/>
      <c r="E54" s="4"/>
      <c r="F54" s="4"/>
      <c r="G54" s="4"/>
      <c r="H54" s="4"/>
      <c r="I54" s="4"/>
      <c r="J54" s="4"/>
      <c r="K54" s="4"/>
      <c r="L54" s="4"/>
      <c r="M54" s="4"/>
      <c r="N54" s="4"/>
      <c r="O54" s="4"/>
      <c r="P54" s="4"/>
      <c r="Q54" s="22"/>
      <c r="R54" s="22"/>
      <c r="S54" s="22"/>
      <c r="T54" s="22"/>
      <c r="U54" s="22"/>
      <c r="V54" s="4"/>
      <c r="W54" s="4"/>
      <c r="X54" s="4"/>
      <c r="Y54" s="4"/>
      <c r="Z54" s="4"/>
      <c r="AA54" s="4"/>
    </row>
    <row r="55" spans="1:27">
      <c r="A55" s="4"/>
      <c r="B55" s="4"/>
      <c r="C55" s="4"/>
      <c r="D55" s="4"/>
      <c r="E55" s="4"/>
      <c r="F55" s="4"/>
      <c r="G55" s="4"/>
      <c r="H55" s="4"/>
      <c r="I55" s="4"/>
      <c r="J55" s="4"/>
      <c r="K55" s="4"/>
      <c r="L55" s="4"/>
      <c r="M55" s="4"/>
      <c r="N55" s="4"/>
      <c r="O55" s="4"/>
      <c r="P55" s="4"/>
      <c r="Q55" s="22"/>
      <c r="R55" s="22"/>
      <c r="S55" s="22"/>
      <c r="T55" s="22"/>
      <c r="U55" s="22"/>
      <c r="V55" s="4"/>
      <c r="W55" s="4"/>
      <c r="X55" s="4"/>
      <c r="Y55" s="4"/>
      <c r="Z55" s="4"/>
      <c r="AA55" s="4"/>
    </row>
    <row r="56" spans="1:27">
      <c r="A56" s="4"/>
      <c r="B56" s="4"/>
      <c r="C56" s="4"/>
      <c r="D56" s="4"/>
      <c r="E56" s="4"/>
      <c r="F56" s="4"/>
      <c r="G56" s="4"/>
      <c r="H56" s="4"/>
      <c r="I56" s="4"/>
      <c r="J56" s="4"/>
      <c r="K56" s="4"/>
      <c r="L56" s="4"/>
      <c r="M56" s="4"/>
      <c r="N56" s="4"/>
      <c r="O56" s="4"/>
      <c r="P56" s="4"/>
      <c r="Q56" s="22"/>
      <c r="R56" s="22"/>
      <c r="S56" s="22"/>
      <c r="T56" s="22"/>
      <c r="U56" s="22"/>
      <c r="V56" s="4"/>
      <c r="W56" s="4"/>
      <c r="X56" s="4"/>
      <c r="Y56" s="4"/>
      <c r="Z56" s="4"/>
      <c r="AA56" s="4"/>
    </row>
    <row r="57" spans="1:27">
      <c r="A57" s="4"/>
      <c r="B57" s="4"/>
      <c r="C57" s="4"/>
      <c r="D57" s="4"/>
      <c r="E57" s="4"/>
      <c r="F57" s="4"/>
      <c r="G57" s="4"/>
      <c r="H57" s="4"/>
      <c r="I57" s="4"/>
      <c r="J57" s="4"/>
      <c r="K57" s="4"/>
      <c r="L57" s="4"/>
      <c r="M57" s="4"/>
      <c r="N57" s="4"/>
      <c r="O57" s="4"/>
      <c r="P57" s="4"/>
      <c r="Q57" s="22"/>
      <c r="R57" s="22"/>
      <c r="S57" s="22"/>
      <c r="T57" s="22"/>
      <c r="U57" s="22"/>
      <c r="V57" s="4"/>
      <c r="W57" s="4"/>
      <c r="X57" s="4"/>
      <c r="Y57" s="4"/>
      <c r="Z57" s="4"/>
      <c r="AA57" s="4"/>
    </row>
    <row r="58" spans="1:27">
      <c r="A58" s="4"/>
      <c r="B58" s="4"/>
      <c r="C58" s="4"/>
      <c r="D58" s="4"/>
      <c r="E58" s="4"/>
      <c r="F58" s="4"/>
      <c r="G58" s="4"/>
      <c r="H58" s="4"/>
      <c r="I58" s="4"/>
      <c r="J58" s="4"/>
      <c r="K58" s="4"/>
      <c r="L58" s="4"/>
      <c r="M58" s="4"/>
      <c r="N58" s="4"/>
      <c r="O58" s="4"/>
      <c r="P58" s="4"/>
      <c r="Q58" s="22"/>
      <c r="R58" s="22"/>
      <c r="S58" s="22"/>
      <c r="T58" s="22"/>
      <c r="U58" s="22"/>
      <c r="V58" s="4"/>
      <c r="W58" s="4"/>
      <c r="X58" s="4"/>
      <c r="Y58" s="4"/>
      <c r="Z58" s="4"/>
      <c r="AA58" s="4"/>
    </row>
    <row r="59" spans="1:27">
      <c r="A59" s="4"/>
      <c r="B59" s="4"/>
      <c r="C59" s="4"/>
      <c r="D59" s="4"/>
      <c r="E59" s="4"/>
      <c r="F59" s="4"/>
      <c r="G59" s="4"/>
      <c r="H59" s="4"/>
      <c r="I59" s="4"/>
      <c r="J59" s="4"/>
      <c r="K59" s="4"/>
      <c r="L59" s="4"/>
      <c r="M59" s="4"/>
      <c r="N59" s="4"/>
      <c r="O59" s="4"/>
      <c r="P59" s="4"/>
      <c r="Q59" s="22"/>
      <c r="R59" s="22"/>
      <c r="S59" s="22"/>
      <c r="T59" s="22"/>
      <c r="U59" s="22"/>
      <c r="V59" s="4"/>
      <c r="W59" s="4"/>
      <c r="X59" s="4"/>
      <c r="Y59" s="4"/>
      <c r="Z59" s="4"/>
      <c r="AA59" s="4"/>
    </row>
    <row r="60" spans="1:27">
      <c r="A60" s="4"/>
      <c r="B60" s="4"/>
      <c r="C60" s="4"/>
      <c r="D60" s="4"/>
      <c r="E60" s="4"/>
      <c r="F60" s="4"/>
      <c r="G60" s="4"/>
      <c r="H60" s="4"/>
      <c r="I60" s="4"/>
      <c r="J60" s="4"/>
      <c r="K60" s="4"/>
      <c r="L60" s="4"/>
      <c r="M60" s="4"/>
      <c r="N60" s="4"/>
      <c r="O60" s="4"/>
      <c r="P60" s="4"/>
      <c r="Q60" s="22"/>
      <c r="R60" s="22"/>
      <c r="S60" s="22"/>
      <c r="T60" s="22"/>
      <c r="U60" s="22"/>
      <c r="V60" s="4"/>
      <c r="W60" s="4"/>
      <c r="X60" s="4"/>
      <c r="Y60" s="4"/>
      <c r="Z60" s="4"/>
      <c r="AA60" s="4"/>
    </row>
  </sheetData>
  <sheetProtection formatCells="0" formatColumns="0" formatRows="0"/>
  <mergeCells count="39">
    <mergeCell ref="B44:C44"/>
    <mergeCell ref="B45:C45"/>
    <mergeCell ref="B46:C46"/>
    <mergeCell ref="B47:C47"/>
    <mergeCell ref="B49:C49"/>
    <mergeCell ref="A21:E21"/>
    <mergeCell ref="B43:C43"/>
    <mergeCell ref="A22:E22"/>
    <mergeCell ref="A23:E23"/>
    <mergeCell ref="A24:E24"/>
    <mergeCell ref="A25:E25"/>
    <mergeCell ref="A26:E26"/>
    <mergeCell ref="A27:E27"/>
    <mergeCell ref="A28:E28"/>
    <mergeCell ref="A29:E29"/>
    <mergeCell ref="B40:C40"/>
    <mergeCell ref="B41:C41"/>
    <mergeCell ref="B42:C42"/>
    <mergeCell ref="A16:E16"/>
    <mergeCell ref="A17:E17"/>
    <mergeCell ref="A18:E18"/>
    <mergeCell ref="A19:E19"/>
    <mergeCell ref="A20:E20"/>
    <mergeCell ref="A2:B2"/>
    <mergeCell ref="A37:E37"/>
    <mergeCell ref="A38:E38"/>
    <mergeCell ref="C32:D32"/>
    <mergeCell ref="B31:E31"/>
    <mergeCell ref="A4:E4"/>
    <mergeCell ref="A5:E5"/>
    <mergeCell ref="A6:E6"/>
    <mergeCell ref="A7:E7"/>
    <mergeCell ref="A8:E8"/>
    <mergeCell ref="A9:E9"/>
    <mergeCell ref="A10:E10"/>
    <mergeCell ref="A11:E11"/>
    <mergeCell ref="A12:E12"/>
    <mergeCell ref="A13:E13"/>
    <mergeCell ref="A14:E14"/>
  </mergeCells>
  <phoneticPr fontId="0" type="noConversion"/>
  <printOptions horizontalCentered="1"/>
  <pageMargins left="0.78740157480314965" right="0.78740157480314965" top="0.27" bottom="0.37" header="0.22" footer="0.28000000000000003"/>
  <pageSetup paperSize="9" scale="9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A1:Q38"/>
  <sheetViews>
    <sheetView zoomScale="85" zoomScaleNormal="85" workbookViewId="0">
      <selection activeCell="P1" sqref="P1"/>
    </sheetView>
  </sheetViews>
  <sheetFormatPr defaultColWidth="9.140625" defaultRowHeight="12.75"/>
  <cols>
    <col min="1" max="1" width="7.5703125" style="7" customWidth="1"/>
    <col min="2" max="2" width="7.42578125" style="7" customWidth="1"/>
    <col min="3" max="3" width="30.5703125" style="7" customWidth="1"/>
    <col min="4" max="15" width="12.5703125" style="7" customWidth="1"/>
    <col min="16" max="16" width="14.5703125" style="7" customWidth="1"/>
    <col min="17" max="17" width="12.140625" style="7" customWidth="1"/>
    <col min="18" max="16384" width="9.140625" style="7"/>
  </cols>
  <sheetData>
    <row r="1" spans="1:17" ht="30.2" customHeight="1" thickBot="1">
      <c r="A1" s="635">
        <f>'Foglio iniziale da compilare'!D5</f>
        <v>0</v>
      </c>
      <c r="B1" s="635"/>
      <c r="C1" s="635"/>
      <c r="D1" s="635"/>
      <c r="E1" s="125"/>
      <c r="F1" s="125"/>
      <c r="G1" s="125"/>
      <c r="H1" s="125"/>
      <c r="I1" s="125"/>
      <c r="J1" s="125"/>
      <c r="K1" s="125"/>
      <c r="L1" s="125"/>
      <c r="M1" s="125"/>
      <c r="N1" s="125"/>
      <c r="O1" s="125"/>
      <c r="P1" s="126" t="str">
        <f>'Foglio iniziale da compilare'!D22&amp;'Foglio iniziale da compilare'!D23</f>
        <v>Anno  2024</v>
      </c>
    </row>
    <row r="2" spans="1:17" ht="15.75" thickTop="1" thickBot="1">
      <c r="A2" s="630" t="s">
        <v>389</v>
      </c>
      <c r="B2" s="631"/>
      <c r="C2" s="631"/>
      <c r="D2" s="631"/>
      <c r="E2" s="631"/>
      <c r="F2" s="631"/>
      <c r="G2" s="631"/>
      <c r="H2" s="631"/>
      <c r="I2" s="631"/>
      <c r="J2" s="631"/>
      <c r="K2" s="631"/>
      <c r="L2" s="631"/>
      <c r="M2" s="631"/>
      <c r="N2" s="631"/>
      <c r="O2" s="631"/>
      <c r="P2" s="632"/>
    </row>
    <row r="3" spans="1:17" ht="5.25" customHeight="1" thickTop="1" thickBot="1">
      <c r="A3" s="129"/>
      <c r="B3" s="129"/>
      <c r="C3" s="129"/>
      <c r="D3" s="129"/>
      <c r="E3" s="129"/>
      <c r="F3" s="129"/>
      <c r="G3" s="129"/>
      <c r="H3" s="129"/>
      <c r="I3" s="129"/>
      <c r="J3" s="129"/>
      <c r="K3" s="129"/>
      <c r="L3" s="129"/>
      <c r="M3" s="129"/>
      <c r="N3" s="129"/>
      <c r="O3" s="129"/>
      <c r="P3" s="130"/>
    </row>
    <row r="4" spans="1:17" s="42" customFormat="1" ht="18" thickTop="1" thickBot="1">
      <c r="A4" s="131"/>
      <c r="B4" s="131" t="s">
        <v>390</v>
      </c>
      <c r="C4" s="132" t="s">
        <v>391</v>
      </c>
      <c r="D4" s="133" t="s">
        <v>59</v>
      </c>
      <c r="E4" s="134" t="s">
        <v>60</v>
      </c>
      <c r="F4" s="134" t="s">
        <v>61</v>
      </c>
      <c r="G4" s="134" t="s">
        <v>62</v>
      </c>
      <c r="H4" s="134" t="s">
        <v>63</v>
      </c>
      <c r="I4" s="134" t="s">
        <v>64</v>
      </c>
      <c r="J4" s="134" t="s">
        <v>65</v>
      </c>
      <c r="K4" s="134" t="s">
        <v>66</v>
      </c>
      <c r="L4" s="134" t="s">
        <v>67</v>
      </c>
      <c r="M4" s="134" t="s">
        <v>68</v>
      </c>
      <c r="N4" s="134" t="s">
        <v>69</v>
      </c>
      <c r="O4" s="134" t="s">
        <v>70</v>
      </c>
      <c r="P4" s="135" t="s">
        <v>71</v>
      </c>
      <c r="Q4" s="352"/>
    </row>
    <row r="5" spans="1:17" ht="15.75" thickTop="1">
      <c r="A5" s="340"/>
      <c r="B5" s="356"/>
      <c r="C5" s="137"/>
      <c r="D5" s="345"/>
      <c r="E5" s="345"/>
      <c r="F5" s="345"/>
      <c r="G5" s="345"/>
      <c r="H5" s="345"/>
      <c r="I5" s="345"/>
      <c r="J5" s="345"/>
      <c r="K5" s="345"/>
      <c r="L5" s="345"/>
      <c r="M5" s="345"/>
      <c r="N5" s="345"/>
      <c r="O5" s="345"/>
      <c r="P5" s="346"/>
      <c r="Q5"/>
    </row>
    <row r="6" spans="1:17" ht="15">
      <c r="A6" s="341" t="s">
        <v>367</v>
      </c>
      <c r="B6" s="430" t="s">
        <v>367</v>
      </c>
      <c r="C6" s="140" t="s">
        <v>392</v>
      </c>
      <c r="D6" s="347">
        <f>SUMIFS('Prima Nota Gestioni Speciali'!$H$5:$H$2000,'Prima Nota Gestioni Speciali'!$C$5:$C$2000,D$4,'Prima Nota Gestioni Speciali'!$D$5:$D$2000,$B6)</f>
        <v>0</v>
      </c>
      <c r="E6" s="347">
        <f>SUMIFS('Prima Nota Gestioni Speciali'!$H$5:$H$2000,'Prima Nota Gestioni Speciali'!$C$5:$C$2000,E$4,'Prima Nota Gestioni Speciali'!$D$5:$D$2000,$B6)</f>
        <v>0</v>
      </c>
      <c r="F6" s="347">
        <f>SUMIFS('Prima Nota Gestioni Speciali'!$H$5:$H$2000,'Prima Nota Gestioni Speciali'!$C$5:$C$2000,F$4,'Prima Nota Gestioni Speciali'!$D$5:$D$2000,$B6)</f>
        <v>0</v>
      </c>
      <c r="G6" s="347">
        <f>SUMIFS('Prima Nota Gestioni Speciali'!$H$5:$H$2000,'Prima Nota Gestioni Speciali'!$C$5:$C$2000,G$4,'Prima Nota Gestioni Speciali'!$D$5:$D$2000,$B6)</f>
        <v>0</v>
      </c>
      <c r="H6" s="347">
        <f>SUMIFS('Prima Nota Gestioni Speciali'!$H$5:$H$2000,'Prima Nota Gestioni Speciali'!$C$5:$C$2000,H$4,'Prima Nota Gestioni Speciali'!$D$5:$D$2000,$B6)</f>
        <v>0</v>
      </c>
      <c r="I6" s="347">
        <f>SUMIFS('Prima Nota Gestioni Speciali'!$H$5:$H$2000,'Prima Nota Gestioni Speciali'!$C$5:$C$2000,I$4,'Prima Nota Gestioni Speciali'!$D$5:$D$2000,$B6)</f>
        <v>0</v>
      </c>
      <c r="J6" s="347">
        <f>SUMIFS('Prima Nota Gestioni Speciali'!$H$5:$H$2000,'Prima Nota Gestioni Speciali'!$C$5:$C$2000,J$4,'Prima Nota Gestioni Speciali'!$D$5:$D$2000,$B6)</f>
        <v>0</v>
      </c>
      <c r="K6" s="347">
        <f>SUMIFS('Prima Nota Gestioni Speciali'!$H$5:$H$2000,'Prima Nota Gestioni Speciali'!$C$5:$C$2000,K$4,'Prima Nota Gestioni Speciali'!$D$5:$D$2000,$B6)</f>
        <v>0</v>
      </c>
      <c r="L6" s="347">
        <f>SUMIFS('Prima Nota Gestioni Speciali'!$H$5:$H$2000,'Prima Nota Gestioni Speciali'!$C$5:$C$2000,L$4,'Prima Nota Gestioni Speciali'!$D$5:$D$2000,$B6)</f>
        <v>0</v>
      </c>
      <c r="M6" s="347">
        <f>SUMIFS('Prima Nota Gestioni Speciali'!$H$5:$H$2000,'Prima Nota Gestioni Speciali'!$C$5:$C$2000,M$4,'Prima Nota Gestioni Speciali'!$D$5:$D$2000,$B6)</f>
        <v>0</v>
      </c>
      <c r="N6" s="347">
        <f>SUMIFS('Prima Nota Gestioni Speciali'!$H$5:$H$2000,'Prima Nota Gestioni Speciali'!$C$5:$C$2000,N$4,'Prima Nota Gestioni Speciali'!$D$5:$D$2000,$B6)</f>
        <v>0</v>
      </c>
      <c r="O6" s="347">
        <f>SUMIFS('Prima Nota Gestioni Speciali'!$H$5:$H$2000,'Prima Nota Gestioni Speciali'!$C$5:$C$2000,O$4,'Prima Nota Gestioni Speciali'!$D$5:$D$2000,$B6)</f>
        <v>0</v>
      </c>
      <c r="P6" s="142">
        <f t="shared" ref="P6:P16" si="0">SUM(D6:O6)</f>
        <v>0</v>
      </c>
      <c r="Q6"/>
    </row>
    <row r="7" spans="1:17" ht="15">
      <c r="A7" s="341" t="s">
        <v>369</v>
      </c>
      <c r="B7" s="430" t="s">
        <v>369</v>
      </c>
      <c r="C7" s="140" t="s">
        <v>393</v>
      </c>
      <c r="D7" s="347">
        <f>SUMIFS('Prima Nota Gestioni Speciali'!$H$5:$H$2000,'Prima Nota Gestioni Speciali'!$C$5:$C$2000,D$4,'Prima Nota Gestioni Speciali'!$D$5:$D$2000,$B7)</f>
        <v>0</v>
      </c>
      <c r="E7" s="347">
        <f>SUMIFS('Prima Nota Gestioni Speciali'!$H$5:$H$2000,'Prima Nota Gestioni Speciali'!$C$5:$C$2000,E$4,'Prima Nota Gestioni Speciali'!$D$5:$D$2000,$B7)</f>
        <v>0</v>
      </c>
      <c r="F7" s="347">
        <f>SUMIFS('Prima Nota Gestioni Speciali'!$H$5:$H$2000,'Prima Nota Gestioni Speciali'!$C$5:$C$2000,F$4,'Prima Nota Gestioni Speciali'!$D$5:$D$2000,$B7)</f>
        <v>0</v>
      </c>
      <c r="G7" s="347">
        <f>SUMIFS('Prima Nota Gestioni Speciali'!$H$5:$H$2000,'Prima Nota Gestioni Speciali'!$C$5:$C$2000,G$4,'Prima Nota Gestioni Speciali'!$D$5:$D$2000,$B7)</f>
        <v>0</v>
      </c>
      <c r="H7" s="347">
        <f>SUMIFS('Prima Nota Gestioni Speciali'!$H$5:$H$2000,'Prima Nota Gestioni Speciali'!$C$5:$C$2000,H$4,'Prima Nota Gestioni Speciali'!$D$5:$D$2000,$B7)</f>
        <v>0</v>
      </c>
      <c r="I7" s="347">
        <f>SUMIFS('Prima Nota Gestioni Speciali'!$H$5:$H$2000,'Prima Nota Gestioni Speciali'!$C$5:$C$2000,I$4,'Prima Nota Gestioni Speciali'!$D$5:$D$2000,$B7)</f>
        <v>0</v>
      </c>
      <c r="J7" s="347">
        <f>SUMIFS('Prima Nota Gestioni Speciali'!$H$5:$H$2000,'Prima Nota Gestioni Speciali'!$C$5:$C$2000,J$4,'Prima Nota Gestioni Speciali'!$D$5:$D$2000,$B7)</f>
        <v>0</v>
      </c>
      <c r="K7" s="347">
        <f>SUMIFS('Prima Nota Gestioni Speciali'!$H$5:$H$2000,'Prima Nota Gestioni Speciali'!$C$5:$C$2000,K$4,'Prima Nota Gestioni Speciali'!$D$5:$D$2000,$B7)</f>
        <v>0</v>
      </c>
      <c r="L7" s="347">
        <f>SUMIFS('Prima Nota Gestioni Speciali'!$H$5:$H$2000,'Prima Nota Gestioni Speciali'!$C$5:$C$2000,L$4,'Prima Nota Gestioni Speciali'!$D$5:$D$2000,$B7)</f>
        <v>0</v>
      </c>
      <c r="M7" s="347">
        <f>SUMIFS('Prima Nota Gestioni Speciali'!$H$5:$H$2000,'Prima Nota Gestioni Speciali'!$C$5:$C$2000,M$4,'Prima Nota Gestioni Speciali'!$D$5:$D$2000,$B7)</f>
        <v>0</v>
      </c>
      <c r="N7" s="347">
        <f>SUMIFS('Prima Nota Gestioni Speciali'!$H$5:$H$2000,'Prima Nota Gestioni Speciali'!$C$5:$C$2000,N$4,'Prima Nota Gestioni Speciali'!$D$5:$D$2000,$B7)</f>
        <v>0</v>
      </c>
      <c r="O7" s="347">
        <f>SUMIFS('Prima Nota Gestioni Speciali'!$H$5:$H$2000,'Prima Nota Gestioni Speciali'!$C$5:$C$2000,O$4,'Prima Nota Gestioni Speciali'!$D$5:$D$2000,$B7)</f>
        <v>0</v>
      </c>
      <c r="P7" s="142">
        <f t="shared" si="0"/>
        <v>0</v>
      </c>
      <c r="Q7"/>
    </row>
    <row r="8" spans="1:17" ht="15">
      <c r="A8" s="341" t="s">
        <v>371</v>
      </c>
      <c r="B8" s="430" t="s">
        <v>371</v>
      </c>
      <c r="C8" s="140" t="s">
        <v>394</v>
      </c>
      <c r="D8" s="347">
        <f>SUMIFS('Prima Nota Gestioni Speciali'!$H$5:$H$2000,'Prima Nota Gestioni Speciali'!$C$5:$C$2000,D$4,'Prima Nota Gestioni Speciali'!$D$5:$D$2000,$B8)</f>
        <v>0</v>
      </c>
      <c r="E8" s="347">
        <f>SUMIFS('Prima Nota Gestioni Speciali'!$H$5:$H$2000,'Prima Nota Gestioni Speciali'!$C$5:$C$2000,E$4,'Prima Nota Gestioni Speciali'!$D$5:$D$2000,$B8)</f>
        <v>0</v>
      </c>
      <c r="F8" s="347">
        <f>SUMIFS('Prima Nota Gestioni Speciali'!$H$5:$H$2000,'Prima Nota Gestioni Speciali'!$C$5:$C$2000,F$4,'Prima Nota Gestioni Speciali'!$D$5:$D$2000,$B8)</f>
        <v>0</v>
      </c>
      <c r="G8" s="347">
        <f>SUMIFS('Prima Nota Gestioni Speciali'!$H$5:$H$2000,'Prima Nota Gestioni Speciali'!$C$5:$C$2000,G$4,'Prima Nota Gestioni Speciali'!$D$5:$D$2000,$B8)</f>
        <v>0</v>
      </c>
      <c r="H8" s="347">
        <f>SUMIFS('Prima Nota Gestioni Speciali'!$H$5:$H$2000,'Prima Nota Gestioni Speciali'!$C$5:$C$2000,H$4,'Prima Nota Gestioni Speciali'!$D$5:$D$2000,$B8)</f>
        <v>0</v>
      </c>
      <c r="I8" s="347">
        <f>SUMIFS('Prima Nota Gestioni Speciali'!$H$5:$H$2000,'Prima Nota Gestioni Speciali'!$C$5:$C$2000,I$4,'Prima Nota Gestioni Speciali'!$D$5:$D$2000,$B8)</f>
        <v>0</v>
      </c>
      <c r="J8" s="347">
        <f>SUMIFS('Prima Nota Gestioni Speciali'!$H$5:$H$2000,'Prima Nota Gestioni Speciali'!$C$5:$C$2000,J$4,'Prima Nota Gestioni Speciali'!$D$5:$D$2000,$B8)</f>
        <v>0</v>
      </c>
      <c r="K8" s="347">
        <f>SUMIFS('Prima Nota Gestioni Speciali'!$H$5:$H$2000,'Prima Nota Gestioni Speciali'!$C$5:$C$2000,K$4,'Prima Nota Gestioni Speciali'!$D$5:$D$2000,$B8)</f>
        <v>0</v>
      </c>
      <c r="L8" s="347">
        <f>SUMIFS('Prima Nota Gestioni Speciali'!$H$5:$H$2000,'Prima Nota Gestioni Speciali'!$C$5:$C$2000,L$4,'Prima Nota Gestioni Speciali'!$D$5:$D$2000,$B8)</f>
        <v>0</v>
      </c>
      <c r="M8" s="347">
        <f>SUMIFS('Prima Nota Gestioni Speciali'!$H$5:$H$2000,'Prima Nota Gestioni Speciali'!$C$5:$C$2000,M$4,'Prima Nota Gestioni Speciali'!$D$5:$D$2000,$B8)</f>
        <v>0</v>
      </c>
      <c r="N8" s="347">
        <f>SUMIFS('Prima Nota Gestioni Speciali'!$H$5:$H$2000,'Prima Nota Gestioni Speciali'!$C$5:$C$2000,N$4,'Prima Nota Gestioni Speciali'!$D$5:$D$2000,$B8)</f>
        <v>0</v>
      </c>
      <c r="O8" s="347">
        <f>SUMIFS('Prima Nota Gestioni Speciali'!$H$5:$H$2000,'Prima Nota Gestioni Speciali'!$C$5:$C$2000,O$4,'Prima Nota Gestioni Speciali'!$D$5:$D$2000,$B8)</f>
        <v>0</v>
      </c>
      <c r="P8" s="142">
        <f t="shared" si="0"/>
        <v>0</v>
      </c>
      <c r="Q8"/>
    </row>
    <row r="9" spans="1:17" ht="15">
      <c r="A9" s="341" t="s">
        <v>373</v>
      </c>
      <c r="B9" s="430" t="s">
        <v>373</v>
      </c>
      <c r="C9" s="337" t="s">
        <v>395</v>
      </c>
      <c r="D9" s="347">
        <f>SUMIFS('Prima Nota Gestioni Speciali'!$H$5:$H$2000,'Prima Nota Gestioni Speciali'!$C$5:$C$2000,D$4,'Prima Nota Gestioni Speciali'!$D$5:$D$2000,$B9)</f>
        <v>0</v>
      </c>
      <c r="E9" s="347">
        <f>SUMIFS('Prima Nota Gestioni Speciali'!$H$5:$H$2000,'Prima Nota Gestioni Speciali'!$C$5:$C$2000,E$4,'Prima Nota Gestioni Speciali'!$D$5:$D$2000,$B9)</f>
        <v>0</v>
      </c>
      <c r="F9" s="347">
        <f>SUMIFS('Prima Nota Gestioni Speciali'!$H$5:$H$2000,'Prima Nota Gestioni Speciali'!$C$5:$C$2000,F$4,'Prima Nota Gestioni Speciali'!$D$5:$D$2000,$B9)</f>
        <v>0</v>
      </c>
      <c r="G9" s="347">
        <f>SUMIFS('Prima Nota Gestioni Speciali'!$H$5:$H$2000,'Prima Nota Gestioni Speciali'!$C$5:$C$2000,G$4,'Prima Nota Gestioni Speciali'!$D$5:$D$2000,$B9)</f>
        <v>0</v>
      </c>
      <c r="H9" s="347">
        <f>SUMIFS('Prima Nota Gestioni Speciali'!$H$5:$H$2000,'Prima Nota Gestioni Speciali'!$C$5:$C$2000,H$4,'Prima Nota Gestioni Speciali'!$D$5:$D$2000,$B9)</f>
        <v>0</v>
      </c>
      <c r="I9" s="347">
        <f>SUMIFS('Prima Nota Gestioni Speciali'!$H$5:$H$2000,'Prima Nota Gestioni Speciali'!$C$5:$C$2000,I$4,'Prima Nota Gestioni Speciali'!$D$5:$D$2000,$B9)</f>
        <v>0</v>
      </c>
      <c r="J9" s="347">
        <f>SUMIFS('Prima Nota Gestioni Speciali'!$H$5:$H$2000,'Prima Nota Gestioni Speciali'!$C$5:$C$2000,J$4,'Prima Nota Gestioni Speciali'!$D$5:$D$2000,$B9)</f>
        <v>0</v>
      </c>
      <c r="K9" s="347">
        <f>SUMIFS('Prima Nota Gestioni Speciali'!$H$5:$H$2000,'Prima Nota Gestioni Speciali'!$C$5:$C$2000,K$4,'Prima Nota Gestioni Speciali'!$D$5:$D$2000,$B9)</f>
        <v>0</v>
      </c>
      <c r="L9" s="347">
        <f>SUMIFS('Prima Nota Gestioni Speciali'!$H$5:$H$2000,'Prima Nota Gestioni Speciali'!$C$5:$C$2000,L$4,'Prima Nota Gestioni Speciali'!$D$5:$D$2000,$B9)</f>
        <v>0</v>
      </c>
      <c r="M9" s="347">
        <f>SUMIFS('Prima Nota Gestioni Speciali'!$H$5:$H$2000,'Prima Nota Gestioni Speciali'!$C$5:$C$2000,M$4,'Prima Nota Gestioni Speciali'!$D$5:$D$2000,$B9)</f>
        <v>0</v>
      </c>
      <c r="N9" s="347">
        <f>SUMIFS('Prima Nota Gestioni Speciali'!$H$5:$H$2000,'Prima Nota Gestioni Speciali'!$C$5:$C$2000,N$4,'Prima Nota Gestioni Speciali'!$D$5:$D$2000,$B9)</f>
        <v>0</v>
      </c>
      <c r="O9" s="347">
        <f>SUMIFS('Prima Nota Gestioni Speciali'!$H$5:$H$2000,'Prima Nota Gestioni Speciali'!$C$5:$C$2000,O$4,'Prima Nota Gestioni Speciali'!$D$5:$D$2000,$B9)</f>
        <v>0</v>
      </c>
      <c r="P9" s="142">
        <f t="shared" si="0"/>
        <v>0</v>
      </c>
      <c r="Q9"/>
    </row>
    <row r="10" spans="1:17" ht="15">
      <c r="A10" s="341" t="s">
        <v>375</v>
      </c>
      <c r="B10" s="430" t="s">
        <v>375</v>
      </c>
      <c r="C10" s="140" t="s">
        <v>396</v>
      </c>
      <c r="D10" s="347">
        <f>SUMIFS('Prima Nota Gestioni Speciali'!$H$5:$H$2000,'Prima Nota Gestioni Speciali'!$C$5:$C$2000,D$4,'Prima Nota Gestioni Speciali'!$D$5:$D$2000,$B10)</f>
        <v>0</v>
      </c>
      <c r="E10" s="347">
        <f>SUMIFS('Prima Nota Gestioni Speciali'!$H$5:$H$2000,'Prima Nota Gestioni Speciali'!$C$5:$C$2000,E$4,'Prima Nota Gestioni Speciali'!$D$5:$D$2000,$B10)</f>
        <v>0</v>
      </c>
      <c r="F10" s="347">
        <f>SUMIFS('Prima Nota Gestioni Speciali'!$H$5:$H$2000,'Prima Nota Gestioni Speciali'!$C$5:$C$2000,F$4,'Prima Nota Gestioni Speciali'!$D$5:$D$2000,$B10)</f>
        <v>0</v>
      </c>
      <c r="G10" s="347">
        <f>SUMIFS('Prima Nota Gestioni Speciali'!$H$5:$H$2000,'Prima Nota Gestioni Speciali'!$C$5:$C$2000,G$4,'Prima Nota Gestioni Speciali'!$D$5:$D$2000,$B10)</f>
        <v>0</v>
      </c>
      <c r="H10" s="347">
        <f>SUMIFS('Prima Nota Gestioni Speciali'!$H$5:$H$2000,'Prima Nota Gestioni Speciali'!$C$5:$C$2000,H$4,'Prima Nota Gestioni Speciali'!$D$5:$D$2000,$B10)</f>
        <v>0</v>
      </c>
      <c r="I10" s="347">
        <f>SUMIFS('Prima Nota Gestioni Speciali'!$H$5:$H$2000,'Prima Nota Gestioni Speciali'!$C$5:$C$2000,I$4,'Prima Nota Gestioni Speciali'!$D$5:$D$2000,$B10)</f>
        <v>0</v>
      </c>
      <c r="J10" s="347">
        <f>SUMIFS('Prima Nota Gestioni Speciali'!$H$5:$H$2000,'Prima Nota Gestioni Speciali'!$C$5:$C$2000,J$4,'Prima Nota Gestioni Speciali'!$D$5:$D$2000,$B10)</f>
        <v>0</v>
      </c>
      <c r="K10" s="347">
        <f>SUMIFS('Prima Nota Gestioni Speciali'!$H$5:$H$2000,'Prima Nota Gestioni Speciali'!$C$5:$C$2000,K$4,'Prima Nota Gestioni Speciali'!$D$5:$D$2000,$B10)</f>
        <v>0</v>
      </c>
      <c r="L10" s="347">
        <f>SUMIFS('Prima Nota Gestioni Speciali'!$H$5:$H$2000,'Prima Nota Gestioni Speciali'!$C$5:$C$2000,L$4,'Prima Nota Gestioni Speciali'!$D$5:$D$2000,$B10)</f>
        <v>0</v>
      </c>
      <c r="M10" s="347">
        <f>SUMIFS('Prima Nota Gestioni Speciali'!$H$5:$H$2000,'Prima Nota Gestioni Speciali'!$C$5:$C$2000,M$4,'Prima Nota Gestioni Speciali'!$D$5:$D$2000,$B10)</f>
        <v>0</v>
      </c>
      <c r="N10" s="347">
        <f>SUMIFS('Prima Nota Gestioni Speciali'!$H$5:$H$2000,'Prima Nota Gestioni Speciali'!$C$5:$C$2000,N$4,'Prima Nota Gestioni Speciali'!$D$5:$D$2000,$B10)</f>
        <v>0</v>
      </c>
      <c r="O10" s="347">
        <f>SUMIFS('Prima Nota Gestioni Speciali'!$H$5:$H$2000,'Prima Nota Gestioni Speciali'!$C$5:$C$2000,O$4,'Prima Nota Gestioni Speciali'!$D$5:$D$2000,$B10)</f>
        <v>0</v>
      </c>
      <c r="P10" s="142">
        <f t="shared" si="0"/>
        <v>0</v>
      </c>
      <c r="Q10"/>
    </row>
    <row r="11" spans="1:17" ht="15">
      <c r="A11" s="341" t="s">
        <v>377</v>
      </c>
      <c r="B11" s="430" t="s">
        <v>377</v>
      </c>
      <c r="C11" s="140" t="s">
        <v>397</v>
      </c>
      <c r="D11" s="347">
        <f>SUMIFS('Prima Nota Gestioni Speciali'!$H$5:$H$2000,'Prima Nota Gestioni Speciali'!$C$5:$C$2000,D$4,'Prima Nota Gestioni Speciali'!$D$5:$D$2000,$B11)</f>
        <v>0</v>
      </c>
      <c r="E11" s="347">
        <f>SUMIFS('Prima Nota Gestioni Speciali'!$H$5:$H$2000,'Prima Nota Gestioni Speciali'!$C$5:$C$2000,E$4,'Prima Nota Gestioni Speciali'!$D$5:$D$2000,$B11)</f>
        <v>0</v>
      </c>
      <c r="F11" s="347">
        <f>SUMIFS('Prima Nota Gestioni Speciali'!$H$5:$H$2000,'Prima Nota Gestioni Speciali'!$C$5:$C$2000,F$4,'Prima Nota Gestioni Speciali'!$D$5:$D$2000,$B11)</f>
        <v>0</v>
      </c>
      <c r="G11" s="347">
        <f>SUMIFS('Prima Nota Gestioni Speciali'!$H$5:$H$2000,'Prima Nota Gestioni Speciali'!$C$5:$C$2000,G$4,'Prima Nota Gestioni Speciali'!$D$5:$D$2000,$B11)</f>
        <v>0</v>
      </c>
      <c r="H11" s="347">
        <f>SUMIFS('Prima Nota Gestioni Speciali'!$H$5:$H$2000,'Prima Nota Gestioni Speciali'!$C$5:$C$2000,H$4,'Prima Nota Gestioni Speciali'!$D$5:$D$2000,$B11)</f>
        <v>0</v>
      </c>
      <c r="I11" s="347">
        <f>SUMIFS('Prima Nota Gestioni Speciali'!$H$5:$H$2000,'Prima Nota Gestioni Speciali'!$C$5:$C$2000,I$4,'Prima Nota Gestioni Speciali'!$D$5:$D$2000,$B11)</f>
        <v>0</v>
      </c>
      <c r="J11" s="347">
        <f>SUMIFS('Prima Nota Gestioni Speciali'!$H$5:$H$2000,'Prima Nota Gestioni Speciali'!$C$5:$C$2000,J$4,'Prima Nota Gestioni Speciali'!$D$5:$D$2000,$B11)</f>
        <v>0</v>
      </c>
      <c r="K11" s="347">
        <f>SUMIFS('Prima Nota Gestioni Speciali'!$H$5:$H$2000,'Prima Nota Gestioni Speciali'!$C$5:$C$2000,K$4,'Prima Nota Gestioni Speciali'!$D$5:$D$2000,$B11)</f>
        <v>0</v>
      </c>
      <c r="L11" s="347">
        <f>SUMIFS('Prima Nota Gestioni Speciali'!$H$5:$H$2000,'Prima Nota Gestioni Speciali'!$C$5:$C$2000,L$4,'Prima Nota Gestioni Speciali'!$D$5:$D$2000,$B11)</f>
        <v>0</v>
      </c>
      <c r="M11" s="347">
        <f>SUMIFS('Prima Nota Gestioni Speciali'!$H$5:$H$2000,'Prima Nota Gestioni Speciali'!$C$5:$C$2000,M$4,'Prima Nota Gestioni Speciali'!$D$5:$D$2000,$B11)</f>
        <v>0</v>
      </c>
      <c r="N11" s="347">
        <f>SUMIFS('Prima Nota Gestioni Speciali'!$H$5:$H$2000,'Prima Nota Gestioni Speciali'!$C$5:$C$2000,N$4,'Prima Nota Gestioni Speciali'!$D$5:$D$2000,$B11)</f>
        <v>0</v>
      </c>
      <c r="O11" s="347">
        <f>SUMIFS('Prima Nota Gestioni Speciali'!$H$5:$H$2000,'Prima Nota Gestioni Speciali'!$C$5:$C$2000,O$4,'Prima Nota Gestioni Speciali'!$D$5:$D$2000,$B11)</f>
        <v>0</v>
      </c>
      <c r="P11" s="142">
        <f t="shared" si="0"/>
        <v>0</v>
      </c>
      <c r="Q11"/>
    </row>
    <row r="12" spans="1:17" ht="15">
      <c r="A12" s="341" t="s">
        <v>379</v>
      </c>
      <c r="B12" s="430" t="s">
        <v>379</v>
      </c>
      <c r="C12" s="140" t="s">
        <v>398</v>
      </c>
      <c r="D12" s="347">
        <f>SUMIFS('Prima Nota Gestioni Speciali'!$H$5:$H$2000,'Prima Nota Gestioni Speciali'!$C$5:$C$2000,D$4,'Prima Nota Gestioni Speciali'!$D$5:$D$2000,$B12)</f>
        <v>0</v>
      </c>
      <c r="E12" s="347">
        <f>SUMIFS('Prima Nota Gestioni Speciali'!$H$5:$H$2000,'Prima Nota Gestioni Speciali'!$C$5:$C$2000,E$4,'Prima Nota Gestioni Speciali'!$D$5:$D$2000,$B12)</f>
        <v>0</v>
      </c>
      <c r="F12" s="347">
        <f>SUMIFS('Prima Nota Gestioni Speciali'!$H$5:$H$2000,'Prima Nota Gestioni Speciali'!$C$5:$C$2000,F$4,'Prima Nota Gestioni Speciali'!$D$5:$D$2000,$B12)</f>
        <v>0</v>
      </c>
      <c r="G12" s="347">
        <f>SUMIFS('Prima Nota Gestioni Speciali'!$H$5:$H$2000,'Prima Nota Gestioni Speciali'!$C$5:$C$2000,G$4,'Prima Nota Gestioni Speciali'!$D$5:$D$2000,$B12)</f>
        <v>0</v>
      </c>
      <c r="H12" s="347">
        <f>SUMIFS('Prima Nota Gestioni Speciali'!$H$5:$H$2000,'Prima Nota Gestioni Speciali'!$C$5:$C$2000,H$4,'Prima Nota Gestioni Speciali'!$D$5:$D$2000,$B12)</f>
        <v>0</v>
      </c>
      <c r="I12" s="347">
        <f>SUMIFS('Prima Nota Gestioni Speciali'!$H$5:$H$2000,'Prima Nota Gestioni Speciali'!$C$5:$C$2000,I$4,'Prima Nota Gestioni Speciali'!$D$5:$D$2000,$B12)</f>
        <v>0</v>
      </c>
      <c r="J12" s="347">
        <f>SUMIFS('Prima Nota Gestioni Speciali'!$H$5:$H$2000,'Prima Nota Gestioni Speciali'!$C$5:$C$2000,J$4,'Prima Nota Gestioni Speciali'!$D$5:$D$2000,$B12)</f>
        <v>0</v>
      </c>
      <c r="K12" s="347">
        <f>SUMIFS('Prima Nota Gestioni Speciali'!$H$5:$H$2000,'Prima Nota Gestioni Speciali'!$C$5:$C$2000,K$4,'Prima Nota Gestioni Speciali'!$D$5:$D$2000,$B12)</f>
        <v>0</v>
      </c>
      <c r="L12" s="347">
        <f>SUMIFS('Prima Nota Gestioni Speciali'!$H$5:$H$2000,'Prima Nota Gestioni Speciali'!$C$5:$C$2000,L$4,'Prima Nota Gestioni Speciali'!$D$5:$D$2000,$B12)</f>
        <v>0</v>
      </c>
      <c r="M12" s="347">
        <f>SUMIFS('Prima Nota Gestioni Speciali'!$H$5:$H$2000,'Prima Nota Gestioni Speciali'!$C$5:$C$2000,M$4,'Prima Nota Gestioni Speciali'!$D$5:$D$2000,$B12)</f>
        <v>0</v>
      </c>
      <c r="N12" s="347">
        <f>SUMIFS('Prima Nota Gestioni Speciali'!$H$5:$H$2000,'Prima Nota Gestioni Speciali'!$C$5:$C$2000,N$4,'Prima Nota Gestioni Speciali'!$D$5:$D$2000,$B12)</f>
        <v>0</v>
      </c>
      <c r="O12" s="347">
        <f>SUMIFS('Prima Nota Gestioni Speciali'!$H$5:$H$2000,'Prima Nota Gestioni Speciali'!$C$5:$C$2000,O$4,'Prima Nota Gestioni Speciali'!$D$5:$D$2000,$B12)</f>
        <v>0</v>
      </c>
      <c r="P12" s="142">
        <f t="shared" si="0"/>
        <v>0</v>
      </c>
      <c r="Q12"/>
    </row>
    <row r="13" spans="1:17" ht="15">
      <c r="A13" s="341" t="s">
        <v>381</v>
      </c>
      <c r="B13" s="430" t="s">
        <v>381</v>
      </c>
      <c r="C13" s="140" t="s">
        <v>399</v>
      </c>
      <c r="D13" s="347">
        <f>SUMIFS('Prima Nota Gestioni Speciali'!$H$5:$H$2000,'Prima Nota Gestioni Speciali'!$C$5:$C$2000,D$4,'Prima Nota Gestioni Speciali'!$D$5:$D$2000,$B13)</f>
        <v>0</v>
      </c>
      <c r="E13" s="347">
        <f>SUMIFS('Prima Nota Gestioni Speciali'!$H$5:$H$2000,'Prima Nota Gestioni Speciali'!$C$5:$C$2000,E$4,'Prima Nota Gestioni Speciali'!$D$5:$D$2000,$B13)</f>
        <v>0</v>
      </c>
      <c r="F13" s="347">
        <f>SUMIFS('Prima Nota Gestioni Speciali'!$H$5:$H$2000,'Prima Nota Gestioni Speciali'!$C$5:$C$2000,F$4,'Prima Nota Gestioni Speciali'!$D$5:$D$2000,$B13)</f>
        <v>0</v>
      </c>
      <c r="G13" s="347">
        <f>SUMIFS('Prima Nota Gestioni Speciali'!$H$5:$H$2000,'Prima Nota Gestioni Speciali'!$C$5:$C$2000,G$4,'Prima Nota Gestioni Speciali'!$D$5:$D$2000,$B13)</f>
        <v>0</v>
      </c>
      <c r="H13" s="347">
        <f>SUMIFS('Prima Nota Gestioni Speciali'!$H$5:$H$2000,'Prima Nota Gestioni Speciali'!$C$5:$C$2000,H$4,'Prima Nota Gestioni Speciali'!$D$5:$D$2000,$B13)</f>
        <v>0</v>
      </c>
      <c r="I13" s="347">
        <f>SUMIFS('Prima Nota Gestioni Speciali'!$H$5:$H$2000,'Prima Nota Gestioni Speciali'!$C$5:$C$2000,I$4,'Prima Nota Gestioni Speciali'!$D$5:$D$2000,$B13)</f>
        <v>0</v>
      </c>
      <c r="J13" s="347">
        <f>SUMIFS('Prima Nota Gestioni Speciali'!$H$5:$H$2000,'Prima Nota Gestioni Speciali'!$C$5:$C$2000,J$4,'Prima Nota Gestioni Speciali'!$D$5:$D$2000,$B13)</f>
        <v>0</v>
      </c>
      <c r="K13" s="347">
        <f>SUMIFS('Prima Nota Gestioni Speciali'!$H$5:$H$2000,'Prima Nota Gestioni Speciali'!$C$5:$C$2000,K$4,'Prima Nota Gestioni Speciali'!$D$5:$D$2000,$B13)</f>
        <v>0</v>
      </c>
      <c r="L13" s="347">
        <f>SUMIFS('Prima Nota Gestioni Speciali'!$H$5:$H$2000,'Prima Nota Gestioni Speciali'!$C$5:$C$2000,L$4,'Prima Nota Gestioni Speciali'!$D$5:$D$2000,$B13)</f>
        <v>0</v>
      </c>
      <c r="M13" s="347">
        <f>SUMIFS('Prima Nota Gestioni Speciali'!$H$5:$H$2000,'Prima Nota Gestioni Speciali'!$C$5:$C$2000,M$4,'Prima Nota Gestioni Speciali'!$D$5:$D$2000,$B13)</f>
        <v>0</v>
      </c>
      <c r="N13" s="347">
        <f>SUMIFS('Prima Nota Gestioni Speciali'!$H$5:$H$2000,'Prima Nota Gestioni Speciali'!$C$5:$C$2000,N$4,'Prima Nota Gestioni Speciali'!$D$5:$D$2000,$B13)</f>
        <v>0</v>
      </c>
      <c r="O13" s="347">
        <f>SUMIFS('Prima Nota Gestioni Speciali'!$H$5:$H$2000,'Prima Nota Gestioni Speciali'!$C$5:$C$2000,O$4,'Prima Nota Gestioni Speciali'!$D$5:$D$2000,$B13)</f>
        <v>0</v>
      </c>
      <c r="P13" s="142">
        <f t="shared" si="0"/>
        <v>0</v>
      </c>
      <c r="Q13"/>
    </row>
    <row r="14" spans="1:17" ht="15">
      <c r="A14" s="341" t="s">
        <v>383</v>
      </c>
      <c r="B14" s="430" t="s">
        <v>383</v>
      </c>
      <c r="C14" s="140" t="s">
        <v>400</v>
      </c>
      <c r="D14" s="347">
        <f>SUMIFS('Prima Nota Gestioni Speciali'!$H$5:$H$2000,'Prima Nota Gestioni Speciali'!$C$5:$C$2000,D$4,'Prima Nota Gestioni Speciali'!$D$5:$D$2000,$B14)</f>
        <v>0</v>
      </c>
      <c r="E14" s="347">
        <f>SUMIFS('Prima Nota Gestioni Speciali'!$H$5:$H$2000,'Prima Nota Gestioni Speciali'!$C$5:$C$2000,E$4,'Prima Nota Gestioni Speciali'!$D$5:$D$2000,$B14)</f>
        <v>0</v>
      </c>
      <c r="F14" s="347">
        <f>SUMIFS('Prima Nota Gestioni Speciali'!$H$5:$H$2000,'Prima Nota Gestioni Speciali'!$C$5:$C$2000,F$4,'Prima Nota Gestioni Speciali'!$D$5:$D$2000,$B14)</f>
        <v>0</v>
      </c>
      <c r="G14" s="347">
        <f>SUMIFS('Prima Nota Gestioni Speciali'!$H$5:$H$2000,'Prima Nota Gestioni Speciali'!$C$5:$C$2000,G$4,'Prima Nota Gestioni Speciali'!$D$5:$D$2000,$B14)</f>
        <v>0</v>
      </c>
      <c r="H14" s="347">
        <f>SUMIFS('Prima Nota Gestioni Speciali'!$H$5:$H$2000,'Prima Nota Gestioni Speciali'!$C$5:$C$2000,H$4,'Prima Nota Gestioni Speciali'!$D$5:$D$2000,$B14)</f>
        <v>0</v>
      </c>
      <c r="I14" s="347">
        <f>SUMIFS('Prima Nota Gestioni Speciali'!$H$5:$H$2000,'Prima Nota Gestioni Speciali'!$C$5:$C$2000,I$4,'Prima Nota Gestioni Speciali'!$D$5:$D$2000,$B14)</f>
        <v>0</v>
      </c>
      <c r="J14" s="347">
        <f>SUMIFS('Prima Nota Gestioni Speciali'!$H$5:$H$2000,'Prima Nota Gestioni Speciali'!$C$5:$C$2000,J$4,'Prima Nota Gestioni Speciali'!$D$5:$D$2000,$B14)</f>
        <v>0</v>
      </c>
      <c r="K14" s="347">
        <f>SUMIFS('Prima Nota Gestioni Speciali'!$H$5:$H$2000,'Prima Nota Gestioni Speciali'!$C$5:$C$2000,K$4,'Prima Nota Gestioni Speciali'!$D$5:$D$2000,$B14)</f>
        <v>0</v>
      </c>
      <c r="L14" s="347">
        <f>SUMIFS('Prima Nota Gestioni Speciali'!$H$5:$H$2000,'Prima Nota Gestioni Speciali'!$C$5:$C$2000,L$4,'Prima Nota Gestioni Speciali'!$D$5:$D$2000,$B14)</f>
        <v>0</v>
      </c>
      <c r="M14" s="347">
        <f>SUMIFS('Prima Nota Gestioni Speciali'!$H$5:$H$2000,'Prima Nota Gestioni Speciali'!$C$5:$C$2000,M$4,'Prima Nota Gestioni Speciali'!$D$5:$D$2000,$B14)</f>
        <v>0</v>
      </c>
      <c r="N14" s="347">
        <f>SUMIFS('Prima Nota Gestioni Speciali'!$H$5:$H$2000,'Prima Nota Gestioni Speciali'!$C$5:$C$2000,N$4,'Prima Nota Gestioni Speciali'!$D$5:$D$2000,$B14)</f>
        <v>0</v>
      </c>
      <c r="O14" s="347">
        <f>SUMIFS('Prima Nota Gestioni Speciali'!$H$5:$H$2000,'Prima Nota Gestioni Speciali'!$C$5:$C$2000,O$4,'Prima Nota Gestioni Speciali'!$D$5:$D$2000,$B14)</f>
        <v>0</v>
      </c>
      <c r="P14" s="142">
        <f t="shared" si="0"/>
        <v>0</v>
      </c>
      <c r="Q14"/>
    </row>
    <row r="15" spans="1:17" ht="15.75" thickBot="1">
      <c r="A15" s="341" t="s">
        <v>385</v>
      </c>
      <c r="B15" s="430" t="s">
        <v>385</v>
      </c>
      <c r="C15" s="140" t="s">
        <v>401</v>
      </c>
      <c r="D15" s="348">
        <f>SUMIFS('Prima Nota Gestioni Speciali'!$H$5:$H$2000,'Prima Nota Gestioni Speciali'!$C$5:$C$2000,D$4,'Prima Nota Gestioni Speciali'!$D$5:$D$2000,$B15)</f>
        <v>0</v>
      </c>
      <c r="E15" s="348">
        <f>SUMIFS('Prima Nota Gestioni Speciali'!$H$5:$H$2000,'Prima Nota Gestioni Speciali'!$C$5:$C$2000,E$4,'Prima Nota Gestioni Speciali'!$D$5:$D$2000,$B15)</f>
        <v>0</v>
      </c>
      <c r="F15" s="348">
        <f>SUMIFS('Prima Nota Gestioni Speciali'!$H$5:$H$2000,'Prima Nota Gestioni Speciali'!$C$5:$C$2000,F$4,'Prima Nota Gestioni Speciali'!$D$5:$D$2000,$B15)</f>
        <v>0</v>
      </c>
      <c r="G15" s="348">
        <f>SUMIFS('Prima Nota Gestioni Speciali'!$H$5:$H$2000,'Prima Nota Gestioni Speciali'!$C$5:$C$2000,G$4,'Prima Nota Gestioni Speciali'!$D$5:$D$2000,$B15)</f>
        <v>0</v>
      </c>
      <c r="H15" s="348">
        <f>SUMIFS('Prima Nota Gestioni Speciali'!$H$5:$H$2000,'Prima Nota Gestioni Speciali'!$C$5:$C$2000,H$4,'Prima Nota Gestioni Speciali'!$D$5:$D$2000,$B15)</f>
        <v>0</v>
      </c>
      <c r="I15" s="348">
        <f>SUMIFS('Prima Nota Gestioni Speciali'!$H$5:$H$2000,'Prima Nota Gestioni Speciali'!$C$5:$C$2000,I$4,'Prima Nota Gestioni Speciali'!$D$5:$D$2000,$B15)</f>
        <v>0</v>
      </c>
      <c r="J15" s="348">
        <f>SUMIFS('Prima Nota Gestioni Speciali'!$H$5:$H$2000,'Prima Nota Gestioni Speciali'!$C$5:$C$2000,J$4,'Prima Nota Gestioni Speciali'!$D$5:$D$2000,$B15)</f>
        <v>0</v>
      </c>
      <c r="K15" s="348">
        <f>SUMIFS('Prima Nota Gestioni Speciali'!$H$5:$H$2000,'Prima Nota Gestioni Speciali'!$C$5:$C$2000,K$4,'Prima Nota Gestioni Speciali'!$D$5:$D$2000,$B15)</f>
        <v>0</v>
      </c>
      <c r="L15" s="348">
        <f>SUMIFS('Prima Nota Gestioni Speciali'!$H$5:$H$2000,'Prima Nota Gestioni Speciali'!$C$5:$C$2000,L$4,'Prima Nota Gestioni Speciali'!$D$5:$D$2000,$B15)</f>
        <v>0</v>
      </c>
      <c r="M15" s="348">
        <f>SUMIFS('Prima Nota Gestioni Speciali'!$H$5:$H$2000,'Prima Nota Gestioni Speciali'!$C$5:$C$2000,M$4,'Prima Nota Gestioni Speciali'!$D$5:$D$2000,$B15)</f>
        <v>0</v>
      </c>
      <c r="N15" s="348">
        <f>SUMIFS('Prima Nota Gestioni Speciali'!$H$5:$H$2000,'Prima Nota Gestioni Speciali'!$C$5:$C$2000,N$4,'Prima Nota Gestioni Speciali'!$D$5:$D$2000,$B15)</f>
        <v>0</v>
      </c>
      <c r="O15" s="348">
        <f>SUMIFS('Prima Nota Gestioni Speciali'!$H$5:$H$2000,'Prima Nota Gestioni Speciali'!$C$5:$C$2000,O$4,'Prima Nota Gestioni Speciali'!$D$5:$D$2000,$B15)</f>
        <v>0</v>
      </c>
      <c r="P15" s="349">
        <f t="shared" si="0"/>
        <v>0</v>
      </c>
      <c r="Q15"/>
    </row>
    <row r="16" spans="1:17" ht="16.5" customHeight="1" thickTop="1">
      <c r="A16" s="343"/>
      <c r="B16" s="338"/>
      <c r="C16" s="708" t="s">
        <v>402</v>
      </c>
      <c r="D16" s="706">
        <f t="shared" ref="D16:O16" si="1">SUM(D$6:D$15)</f>
        <v>0</v>
      </c>
      <c r="E16" s="706">
        <f t="shared" si="1"/>
        <v>0</v>
      </c>
      <c r="F16" s="706">
        <f t="shared" si="1"/>
        <v>0</v>
      </c>
      <c r="G16" s="706">
        <f t="shared" si="1"/>
        <v>0</v>
      </c>
      <c r="H16" s="706">
        <f t="shared" si="1"/>
        <v>0</v>
      </c>
      <c r="I16" s="706">
        <f t="shared" si="1"/>
        <v>0</v>
      </c>
      <c r="J16" s="706">
        <f t="shared" si="1"/>
        <v>0</v>
      </c>
      <c r="K16" s="706">
        <f t="shared" si="1"/>
        <v>0</v>
      </c>
      <c r="L16" s="706">
        <f t="shared" si="1"/>
        <v>0</v>
      </c>
      <c r="M16" s="706">
        <f t="shared" si="1"/>
        <v>0</v>
      </c>
      <c r="N16" s="706">
        <f t="shared" si="1"/>
        <v>0</v>
      </c>
      <c r="O16" s="706">
        <f t="shared" si="1"/>
        <v>0</v>
      </c>
      <c r="P16" s="706">
        <f t="shared" si="0"/>
        <v>0</v>
      </c>
      <c r="Q16" s="353">
        <f>SUM(P5:P15)</f>
        <v>0</v>
      </c>
    </row>
    <row r="17" spans="1:17" ht="13.5" thickBot="1">
      <c r="A17" s="344"/>
      <c r="B17" s="339"/>
      <c r="C17" s="709"/>
      <c r="D17" s="707"/>
      <c r="E17" s="707" t="e">
        <f>#REF!+E$16</f>
        <v>#REF!</v>
      </c>
      <c r="F17" s="707" t="e">
        <f>#REF!+F$16</f>
        <v>#REF!</v>
      </c>
      <c r="G17" s="707" t="e">
        <f>#REF!+G$16</f>
        <v>#REF!</v>
      </c>
      <c r="H17" s="707" t="e">
        <f>#REF!+H$16</f>
        <v>#REF!</v>
      </c>
      <c r="I17" s="707" t="e">
        <f>#REF!+I$16</f>
        <v>#REF!</v>
      </c>
      <c r="J17" s="707" t="e">
        <f>#REF!+J$16</f>
        <v>#REF!</v>
      </c>
      <c r="K17" s="707" t="e">
        <f>#REF!+K$16</f>
        <v>#REF!</v>
      </c>
      <c r="L17" s="707" t="e">
        <f>#REF!+L$16</f>
        <v>#REF!</v>
      </c>
      <c r="M17" s="707" t="e">
        <f>#REF!+M$16</f>
        <v>#REF!</v>
      </c>
      <c r="N17" s="707" t="e">
        <f>#REF!+N$16</f>
        <v>#REF!</v>
      </c>
      <c r="O17" s="707" t="e">
        <f>#REF!+O$16</f>
        <v>#REF!</v>
      </c>
      <c r="P17" s="707" t="e">
        <f>#REF!+P$16</f>
        <v>#REF!</v>
      </c>
      <c r="Q17"/>
    </row>
    <row r="18" spans="1:17" ht="6" customHeight="1" thickTop="1" thickBot="1">
      <c r="A18" s="342"/>
      <c r="B18" s="127"/>
      <c r="C18" s="127"/>
      <c r="D18" s="127"/>
      <c r="E18" s="127"/>
      <c r="F18" s="127"/>
      <c r="G18" s="127"/>
      <c r="H18" s="127"/>
      <c r="I18" s="127"/>
      <c r="J18" s="127"/>
      <c r="K18" s="127"/>
      <c r="L18" s="127"/>
      <c r="M18" s="127"/>
      <c r="N18" s="127"/>
      <c r="O18" s="127"/>
      <c r="P18" s="127"/>
      <c r="Q18"/>
    </row>
    <row r="19" spans="1:17" ht="18" thickTop="1" thickBot="1">
      <c r="A19" s="131"/>
      <c r="B19" s="131" t="s">
        <v>146</v>
      </c>
      <c r="C19" s="132" t="s">
        <v>403</v>
      </c>
      <c r="D19" s="133" t="s">
        <v>59</v>
      </c>
      <c r="E19" s="134" t="s">
        <v>60</v>
      </c>
      <c r="F19" s="134" t="s">
        <v>61</v>
      </c>
      <c r="G19" s="134" t="s">
        <v>62</v>
      </c>
      <c r="H19" s="134" t="s">
        <v>63</v>
      </c>
      <c r="I19" s="134" t="s">
        <v>64</v>
      </c>
      <c r="J19" s="134" t="s">
        <v>65</v>
      </c>
      <c r="K19" s="134" t="s">
        <v>66</v>
      </c>
      <c r="L19" s="134" t="s">
        <v>67</v>
      </c>
      <c r="M19" s="134" t="s">
        <v>68</v>
      </c>
      <c r="N19" s="134" t="s">
        <v>69</v>
      </c>
      <c r="O19" s="134" t="s">
        <v>70</v>
      </c>
      <c r="P19" s="135" t="s">
        <v>71</v>
      </c>
      <c r="Q19" s="352"/>
    </row>
    <row r="20" spans="1:17" ht="16.5" thickTop="1" thickBot="1">
      <c r="A20" s="340"/>
      <c r="B20" s="435" t="s">
        <v>404</v>
      </c>
      <c r="C20" s="355" t="s">
        <v>405</v>
      </c>
      <c r="D20" s="345">
        <f>SUMIFS('Prima Nota Gestioni Speciali'!$H$5:$H$2000,'Prima Nota Gestioni Speciali'!$C$5:$C$2000,D$4,'Prima Nota Gestioni Speciali'!$D$5:$D$2000,$B20)</f>
        <v>0</v>
      </c>
      <c r="E20" s="345">
        <f>SUMIFS('Prima Nota Gestioni Speciali'!$H$5:$H$2000,'Prima Nota Gestioni Speciali'!$C$5:$C$2000,E$4,'Prima Nota Gestioni Speciali'!$D$5:$D$2000,$B20)</f>
        <v>0</v>
      </c>
      <c r="F20" s="345">
        <f>SUMIFS('Prima Nota Gestioni Speciali'!$H$5:$H$2000,'Prima Nota Gestioni Speciali'!$C$5:$C$2000,F$4,'Prima Nota Gestioni Speciali'!$D$5:$D$2000,$B20)</f>
        <v>0</v>
      </c>
      <c r="G20" s="345">
        <f>SUMIFS('Prima Nota Gestioni Speciali'!$H$5:$H$2000,'Prima Nota Gestioni Speciali'!$C$5:$C$2000,G$4,'Prima Nota Gestioni Speciali'!$D$5:$D$2000,$B20)</f>
        <v>0</v>
      </c>
      <c r="H20" s="345">
        <f>SUMIFS('Prima Nota Gestioni Speciali'!$H$5:$H$2000,'Prima Nota Gestioni Speciali'!$C$5:$C$2000,H$4,'Prima Nota Gestioni Speciali'!$D$5:$D$2000,$B20)</f>
        <v>0</v>
      </c>
      <c r="I20" s="345">
        <f>SUMIFS('Prima Nota Gestioni Speciali'!$H$5:$H$2000,'Prima Nota Gestioni Speciali'!$C$5:$C$2000,I$4,'Prima Nota Gestioni Speciali'!$D$5:$D$2000,$B20)</f>
        <v>0</v>
      </c>
      <c r="J20" s="345">
        <f>SUMIFS('Prima Nota Gestioni Speciali'!$H$5:$H$2000,'Prima Nota Gestioni Speciali'!$C$5:$C$2000,J$4,'Prima Nota Gestioni Speciali'!$D$5:$D$2000,$B20)</f>
        <v>0</v>
      </c>
      <c r="K20" s="345">
        <f>SUMIFS('Prima Nota Gestioni Speciali'!$H$5:$H$2000,'Prima Nota Gestioni Speciali'!$C$5:$C$2000,K$4,'Prima Nota Gestioni Speciali'!$D$5:$D$2000,$B20)</f>
        <v>0</v>
      </c>
      <c r="L20" s="345">
        <f>SUMIFS('Prima Nota Gestioni Speciali'!$H$5:$H$2000,'Prima Nota Gestioni Speciali'!$C$5:$C$2000,L$4,'Prima Nota Gestioni Speciali'!$D$5:$D$2000,$B20)</f>
        <v>0</v>
      </c>
      <c r="M20" s="345">
        <f>SUMIFS('Prima Nota Gestioni Speciali'!$H$5:$H$2000,'Prima Nota Gestioni Speciali'!$C$5:$C$2000,M$4,'Prima Nota Gestioni Speciali'!$D$5:$D$2000,$B20)</f>
        <v>0</v>
      </c>
      <c r="N20" s="345">
        <f>SUMIFS('Prima Nota Gestioni Speciali'!$H$5:$H$2000,'Prima Nota Gestioni Speciali'!$C$5:$C$2000,N$4,'Prima Nota Gestioni Speciali'!$D$5:$D$2000,$B20)</f>
        <v>0</v>
      </c>
      <c r="O20" s="345">
        <f>SUMIFS('Prima Nota Gestioni Speciali'!$H$5:$H$2000,'Prima Nota Gestioni Speciali'!$C$5:$C$2000,O$4,'Prima Nota Gestioni Speciali'!$D$5:$D$2000,$B20)</f>
        <v>0</v>
      </c>
      <c r="P20" s="346">
        <f t="shared" ref="P20:P25" si="2">SUM(D20:O20)</f>
        <v>0</v>
      </c>
      <c r="Q20"/>
    </row>
    <row r="21" spans="1:17" ht="15.75" thickTop="1">
      <c r="A21" s="341"/>
      <c r="B21" s="432"/>
      <c r="C21" s="493" t="s">
        <v>406</v>
      </c>
      <c r="D21" s="347">
        <f>SUMIFS('Prima Nota Gestioni Speciali'!$H$5:$H$2000,'Prima Nota Gestioni Speciali'!$C$5:$C$2000,D$4,'Prima Nota Gestioni Speciali'!$D$5:$D$2000,$B21)</f>
        <v>0</v>
      </c>
      <c r="E21" s="347">
        <f>SUMIFS('Prima Nota Gestioni Speciali'!$H$5:$H$2000,'Prima Nota Gestioni Speciali'!$C$5:$C$2000,E$4,'Prima Nota Gestioni Speciali'!$D$5:$D$2000,$B21)</f>
        <v>0</v>
      </c>
      <c r="F21" s="347">
        <f>SUMIFS('Prima Nota Gestioni Speciali'!$H$5:$H$2000,'Prima Nota Gestioni Speciali'!$C$5:$C$2000,F$4,'Prima Nota Gestioni Speciali'!$D$5:$D$2000,$B21)</f>
        <v>0</v>
      </c>
      <c r="G21" s="347">
        <f>SUMIFS('Prima Nota Gestioni Speciali'!$H$5:$H$2000,'Prima Nota Gestioni Speciali'!$C$5:$C$2000,G$4,'Prima Nota Gestioni Speciali'!$D$5:$D$2000,$B21)</f>
        <v>0</v>
      </c>
      <c r="H21" s="347">
        <f>SUMIFS('Prima Nota Gestioni Speciali'!$H$5:$H$2000,'Prima Nota Gestioni Speciali'!$C$5:$C$2000,H$4,'Prima Nota Gestioni Speciali'!$D$5:$D$2000,$B21)</f>
        <v>0</v>
      </c>
      <c r="I21" s="347">
        <f>SUMIFS('Prima Nota Gestioni Speciali'!$H$5:$H$2000,'Prima Nota Gestioni Speciali'!$C$5:$C$2000,I$4,'Prima Nota Gestioni Speciali'!$D$5:$D$2000,$B21)</f>
        <v>0</v>
      </c>
      <c r="J21" s="347">
        <f>SUMIFS('Prima Nota Gestioni Speciali'!$H$5:$H$2000,'Prima Nota Gestioni Speciali'!$C$5:$C$2000,J$4,'Prima Nota Gestioni Speciali'!$D$5:$D$2000,$B21)</f>
        <v>0</v>
      </c>
      <c r="K21" s="347">
        <f>SUMIFS('Prima Nota Gestioni Speciali'!$H$5:$H$2000,'Prima Nota Gestioni Speciali'!$C$5:$C$2000,K$4,'Prima Nota Gestioni Speciali'!$D$5:$D$2000,$B21)</f>
        <v>0</v>
      </c>
      <c r="L21" s="347">
        <f>SUMIFS('Prima Nota Gestioni Speciali'!$H$5:$H$2000,'Prima Nota Gestioni Speciali'!$C$5:$C$2000,L$4,'Prima Nota Gestioni Speciali'!$D$5:$D$2000,$B21)</f>
        <v>0</v>
      </c>
      <c r="M21" s="347">
        <f>SUMIFS('Prima Nota Gestioni Speciali'!$H$5:$H$2000,'Prima Nota Gestioni Speciali'!$C$5:$C$2000,M$4,'Prima Nota Gestioni Speciali'!$D$5:$D$2000,$B21)</f>
        <v>0</v>
      </c>
      <c r="N21" s="347">
        <f>SUMIFS('Prima Nota Gestioni Speciali'!$H$5:$H$2000,'Prima Nota Gestioni Speciali'!$C$5:$C$2000,N$4,'Prima Nota Gestioni Speciali'!$D$5:$D$2000,$B21)</f>
        <v>0</v>
      </c>
      <c r="O21" s="347">
        <f>SUMIFS('Prima Nota Gestioni Speciali'!$H$5:$H$2000,'Prima Nota Gestioni Speciali'!$C$5:$C$2000,O$4,'Prima Nota Gestioni Speciali'!$D$5:$D$2000,$B21)</f>
        <v>0</v>
      </c>
      <c r="P21" s="142">
        <f t="shared" si="2"/>
        <v>0</v>
      </c>
      <c r="Q21"/>
    </row>
    <row r="22" spans="1:17" ht="15">
      <c r="A22" s="341"/>
      <c r="B22" s="433"/>
      <c r="C22" s="493" t="s">
        <v>407</v>
      </c>
      <c r="D22" s="347">
        <f>SUMIFS('Prima Nota Gestioni Speciali'!$H$5:$H$2000,'Prima Nota Gestioni Speciali'!$C$5:$C$2000,D$4,'Prima Nota Gestioni Speciali'!$D$5:$D$2000,$B22)</f>
        <v>0</v>
      </c>
      <c r="E22" s="347">
        <f>SUMIFS('Prima Nota Gestioni Speciali'!$H$5:$H$2000,'Prima Nota Gestioni Speciali'!$C$5:$C$2000,E$4,'Prima Nota Gestioni Speciali'!$D$5:$D$2000,$B22)</f>
        <v>0</v>
      </c>
      <c r="F22" s="347">
        <f>SUMIFS('Prima Nota Gestioni Speciali'!$H$5:$H$2000,'Prima Nota Gestioni Speciali'!$C$5:$C$2000,F$4,'Prima Nota Gestioni Speciali'!$D$5:$D$2000,$B22)</f>
        <v>0</v>
      </c>
      <c r="G22" s="347">
        <f>SUMIFS('Prima Nota Gestioni Speciali'!$H$5:$H$2000,'Prima Nota Gestioni Speciali'!$C$5:$C$2000,G$4,'Prima Nota Gestioni Speciali'!$D$5:$D$2000,$B22)</f>
        <v>0</v>
      </c>
      <c r="H22" s="347">
        <f>SUMIFS('Prima Nota Gestioni Speciali'!$H$5:$H$2000,'Prima Nota Gestioni Speciali'!$C$5:$C$2000,H$4,'Prima Nota Gestioni Speciali'!$D$5:$D$2000,$B22)</f>
        <v>0</v>
      </c>
      <c r="I22" s="347">
        <f>SUMIFS('Prima Nota Gestioni Speciali'!$H$5:$H$2000,'Prima Nota Gestioni Speciali'!$C$5:$C$2000,I$4,'Prima Nota Gestioni Speciali'!$D$5:$D$2000,$B22)</f>
        <v>0</v>
      </c>
      <c r="J22" s="347">
        <f>SUMIFS('Prima Nota Gestioni Speciali'!$H$5:$H$2000,'Prima Nota Gestioni Speciali'!$C$5:$C$2000,J$4,'Prima Nota Gestioni Speciali'!$D$5:$D$2000,$B22)</f>
        <v>0</v>
      </c>
      <c r="K22" s="347">
        <f>SUMIFS('Prima Nota Gestioni Speciali'!$H$5:$H$2000,'Prima Nota Gestioni Speciali'!$C$5:$C$2000,K$4,'Prima Nota Gestioni Speciali'!$D$5:$D$2000,$B22)</f>
        <v>0</v>
      </c>
      <c r="L22" s="347">
        <f>SUMIFS('Prima Nota Gestioni Speciali'!$H$5:$H$2000,'Prima Nota Gestioni Speciali'!$C$5:$C$2000,L$4,'Prima Nota Gestioni Speciali'!$D$5:$D$2000,$B22)</f>
        <v>0</v>
      </c>
      <c r="M22" s="347">
        <f>SUMIFS('Prima Nota Gestioni Speciali'!$H$5:$H$2000,'Prima Nota Gestioni Speciali'!$C$5:$C$2000,M$4,'Prima Nota Gestioni Speciali'!$D$5:$D$2000,$B22)</f>
        <v>0</v>
      </c>
      <c r="N22" s="347">
        <f>SUMIFS('Prima Nota Gestioni Speciali'!$H$5:$H$2000,'Prima Nota Gestioni Speciali'!$C$5:$C$2000,N$4,'Prima Nota Gestioni Speciali'!$D$5:$D$2000,$B22)</f>
        <v>0</v>
      </c>
      <c r="O22" s="347">
        <f>SUMIFS('Prima Nota Gestioni Speciali'!$H$5:$H$2000,'Prima Nota Gestioni Speciali'!$C$5:$C$2000,O$4,'Prima Nota Gestioni Speciali'!$D$5:$D$2000,$B22)</f>
        <v>0</v>
      </c>
      <c r="P22" s="142">
        <f t="shared" si="2"/>
        <v>0</v>
      </c>
      <c r="Q22"/>
    </row>
    <row r="23" spans="1:17" ht="15">
      <c r="A23" s="341"/>
      <c r="B23" s="433"/>
      <c r="C23" s="493" t="s">
        <v>408</v>
      </c>
      <c r="D23" s="347">
        <f>SUMIFS('Prima Nota Gestioni Speciali'!$H$5:$H$2000,'Prima Nota Gestioni Speciali'!$C$5:$C$2000,D$4,'Prima Nota Gestioni Speciali'!$D$5:$D$2000,$B23)</f>
        <v>0</v>
      </c>
      <c r="E23" s="347">
        <f>SUMIFS('Prima Nota Gestioni Speciali'!$H$5:$H$2000,'Prima Nota Gestioni Speciali'!$C$5:$C$2000,E$4,'Prima Nota Gestioni Speciali'!$D$5:$D$2000,$B23)</f>
        <v>0</v>
      </c>
      <c r="F23" s="347">
        <f>SUMIFS('Prima Nota Gestioni Speciali'!$H$5:$H$2000,'Prima Nota Gestioni Speciali'!$C$5:$C$2000,F$4,'Prima Nota Gestioni Speciali'!$D$5:$D$2000,$B23)</f>
        <v>0</v>
      </c>
      <c r="G23" s="347">
        <f>SUMIFS('Prima Nota Gestioni Speciali'!$H$5:$H$2000,'Prima Nota Gestioni Speciali'!$C$5:$C$2000,G$4,'Prima Nota Gestioni Speciali'!$D$5:$D$2000,$B23)</f>
        <v>0</v>
      </c>
      <c r="H23" s="347">
        <f>SUMIFS('Prima Nota Gestioni Speciali'!$H$5:$H$2000,'Prima Nota Gestioni Speciali'!$C$5:$C$2000,H$4,'Prima Nota Gestioni Speciali'!$D$5:$D$2000,$B23)</f>
        <v>0</v>
      </c>
      <c r="I23" s="347">
        <f>SUMIFS('Prima Nota Gestioni Speciali'!$H$5:$H$2000,'Prima Nota Gestioni Speciali'!$C$5:$C$2000,I$4,'Prima Nota Gestioni Speciali'!$D$5:$D$2000,$B23)</f>
        <v>0</v>
      </c>
      <c r="J23" s="347">
        <f>SUMIFS('Prima Nota Gestioni Speciali'!$H$5:$H$2000,'Prima Nota Gestioni Speciali'!$C$5:$C$2000,J$4,'Prima Nota Gestioni Speciali'!$D$5:$D$2000,$B23)</f>
        <v>0</v>
      </c>
      <c r="K23" s="347">
        <f>SUMIFS('Prima Nota Gestioni Speciali'!$H$5:$H$2000,'Prima Nota Gestioni Speciali'!$C$5:$C$2000,K$4,'Prima Nota Gestioni Speciali'!$D$5:$D$2000,$B23)</f>
        <v>0</v>
      </c>
      <c r="L23" s="347">
        <f>SUMIFS('Prima Nota Gestioni Speciali'!$H$5:$H$2000,'Prima Nota Gestioni Speciali'!$C$5:$C$2000,L$4,'Prima Nota Gestioni Speciali'!$D$5:$D$2000,$B23)</f>
        <v>0</v>
      </c>
      <c r="M23" s="347">
        <f>SUMIFS('Prima Nota Gestioni Speciali'!$H$5:$H$2000,'Prima Nota Gestioni Speciali'!$C$5:$C$2000,M$4,'Prima Nota Gestioni Speciali'!$D$5:$D$2000,$B23)</f>
        <v>0</v>
      </c>
      <c r="N23" s="347">
        <f>SUMIFS('Prima Nota Gestioni Speciali'!$H$5:$H$2000,'Prima Nota Gestioni Speciali'!$C$5:$C$2000,N$4,'Prima Nota Gestioni Speciali'!$D$5:$D$2000,$B23)</f>
        <v>0</v>
      </c>
      <c r="O23" s="347">
        <f>SUMIFS('Prima Nota Gestioni Speciali'!$H$5:$H$2000,'Prima Nota Gestioni Speciali'!$C$5:$C$2000,O$4,'Prima Nota Gestioni Speciali'!$D$5:$D$2000,$B23)</f>
        <v>0</v>
      </c>
      <c r="P23" s="142">
        <f t="shared" si="2"/>
        <v>0</v>
      </c>
      <c r="Q23"/>
    </row>
    <row r="24" spans="1:17" ht="15">
      <c r="A24" s="341"/>
      <c r="B24" s="433"/>
      <c r="C24" s="493" t="s">
        <v>409</v>
      </c>
      <c r="D24" s="347">
        <f>SUMIFS('Prima Nota Gestioni Speciali'!$H$5:$H$2000,'Prima Nota Gestioni Speciali'!$C$5:$C$2000,D$4,'Prima Nota Gestioni Speciali'!$D$5:$D$2000,$B24)</f>
        <v>0</v>
      </c>
      <c r="E24" s="347">
        <f>SUMIFS('Prima Nota Gestioni Speciali'!$H$5:$H$2000,'Prima Nota Gestioni Speciali'!$C$5:$C$2000,E$4,'Prima Nota Gestioni Speciali'!$D$5:$D$2000,$B24)</f>
        <v>0</v>
      </c>
      <c r="F24" s="347">
        <f>SUMIFS('Prima Nota Gestioni Speciali'!$H$5:$H$2000,'Prima Nota Gestioni Speciali'!$C$5:$C$2000,F$4,'Prima Nota Gestioni Speciali'!$D$5:$D$2000,$B24)</f>
        <v>0</v>
      </c>
      <c r="G24" s="347">
        <f>SUMIFS('Prima Nota Gestioni Speciali'!$H$5:$H$2000,'Prima Nota Gestioni Speciali'!$C$5:$C$2000,G$4,'Prima Nota Gestioni Speciali'!$D$5:$D$2000,$B24)</f>
        <v>0</v>
      </c>
      <c r="H24" s="347">
        <f>SUMIFS('Prima Nota Gestioni Speciali'!$H$5:$H$2000,'Prima Nota Gestioni Speciali'!$C$5:$C$2000,H$4,'Prima Nota Gestioni Speciali'!$D$5:$D$2000,$B24)</f>
        <v>0</v>
      </c>
      <c r="I24" s="347">
        <f>SUMIFS('Prima Nota Gestioni Speciali'!$H$5:$H$2000,'Prima Nota Gestioni Speciali'!$C$5:$C$2000,I$4,'Prima Nota Gestioni Speciali'!$D$5:$D$2000,$B24)</f>
        <v>0</v>
      </c>
      <c r="J24" s="347">
        <f>SUMIFS('Prima Nota Gestioni Speciali'!$H$5:$H$2000,'Prima Nota Gestioni Speciali'!$C$5:$C$2000,J$4,'Prima Nota Gestioni Speciali'!$D$5:$D$2000,$B24)</f>
        <v>0</v>
      </c>
      <c r="K24" s="347">
        <f>SUMIFS('Prima Nota Gestioni Speciali'!$H$5:$H$2000,'Prima Nota Gestioni Speciali'!$C$5:$C$2000,K$4,'Prima Nota Gestioni Speciali'!$D$5:$D$2000,$B24)</f>
        <v>0</v>
      </c>
      <c r="L24" s="347">
        <f>SUMIFS('Prima Nota Gestioni Speciali'!$H$5:$H$2000,'Prima Nota Gestioni Speciali'!$C$5:$C$2000,L$4,'Prima Nota Gestioni Speciali'!$D$5:$D$2000,$B24)</f>
        <v>0</v>
      </c>
      <c r="M24" s="347">
        <f>SUMIFS('Prima Nota Gestioni Speciali'!$H$5:$H$2000,'Prima Nota Gestioni Speciali'!$C$5:$C$2000,M$4,'Prima Nota Gestioni Speciali'!$D$5:$D$2000,$B24)</f>
        <v>0</v>
      </c>
      <c r="N24" s="347">
        <f>SUMIFS('Prima Nota Gestioni Speciali'!$H$5:$H$2000,'Prima Nota Gestioni Speciali'!$C$5:$C$2000,N$4,'Prima Nota Gestioni Speciali'!$D$5:$D$2000,$B24)</f>
        <v>0</v>
      </c>
      <c r="O24" s="347">
        <f>SUMIFS('Prima Nota Gestioni Speciali'!$H$5:$H$2000,'Prima Nota Gestioni Speciali'!$C$5:$C$2000,O$4,'Prima Nota Gestioni Speciali'!$D$5:$D$2000,$B24)</f>
        <v>0</v>
      </c>
      <c r="P24" s="142">
        <f t="shared" si="2"/>
        <v>0</v>
      </c>
      <c r="Q24"/>
    </row>
    <row r="25" spans="1:17" ht="15.75" thickBot="1">
      <c r="A25" s="341"/>
      <c r="B25" s="433"/>
      <c r="C25" s="493" t="s">
        <v>410</v>
      </c>
      <c r="D25" s="348">
        <f>SUMIFS('Prima Nota Gestioni Speciali'!$H$5:$H$2000,'Prima Nota Gestioni Speciali'!$C$5:$C$2000,D$4,'Prima Nota Gestioni Speciali'!$D$5:$D$2000,$B25)</f>
        <v>0</v>
      </c>
      <c r="E25" s="348">
        <f>SUMIFS('Prima Nota Gestioni Speciali'!$H$5:$H$2000,'Prima Nota Gestioni Speciali'!$C$5:$C$2000,E$4,'Prima Nota Gestioni Speciali'!$D$5:$D$2000,$B25)</f>
        <v>0</v>
      </c>
      <c r="F25" s="348">
        <f>SUMIFS('Prima Nota Gestioni Speciali'!$H$5:$H$2000,'Prima Nota Gestioni Speciali'!$C$5:$C$2000,F$4,'Prima Nota Gestioni Speciali'!$D$5:$D$2000,$B25)</f>
        <v>0</v>
      </c>
      <c r="G25" s="348">
        <f>SUMIFS('Prima Nota Gestioni Speciali'!$H$5:$H$2000,'Prima Nota Gestioni Speciali'!$C$5:$C$2000,G$4,'Prima Nota Gestioni Speciali'!$D$5:$D$2000,$B25)</f>
        <v>0</v>
      </c>
      <c r="H25" s="348">
        <f>SUMIFS('Prima Nota Gestioni Speciali'!$H$5:$H$2000,'Prima Nota Gestioni Speciali'!$C$5:$C$2000,H$4,'Prima Nota Gestioni Speciali'!$D$5:$D$2000,$B25)</f>
        <v>0</v>
      </c>
      <c r="I25" s="348">
        <f>SUMIFS('Prima Nota Gestioni Speciali'!$H$5:$H$2000,'Prima Nota Gestioni Speciali'!$C$5:$C$2000,I$4,'Prima Nota Gestioni Speciali'!$D$5:$D$2000,$B25)</f>
        <v>0</v>
      </c>
      <c r="J25" s="348">
        <f>SUMIFS('Prima Nota Gestioni Speciali'!$H$5:$H$2000,'Prima Nota Gestioni Speciali'!$C$5:$C$2000,J$4,'Prima Nota Gestioni Speciali'!$D$5:$D$2000,$B25)</f>
        <v>0</v>
      </c>
      <c r="K25" s="348">
        <f>SUMIFS('Prima Nota Gestioni Speciali'!$H$5:$H$2000,'Prima Nota Gestioni Speciali'!$C$5:$C$2000,K$4,'Prima Nota Gestioni Speciali'!$D$5:$D$2000,$B25)</f>
        <v>0</v>
      </c>
      <c r="L25" s="348">
        <f>SUMIFS('Prima Nota Gestioni Speciali'!$H$5:$H$2000,'Prima Nota Gestioni Speciali'!$C$5:$C$2000,L$4,'Prima Nota Gestioni Speciali'!$D$5:$D$2000,$B25)</f>
        <v>0</v>
      </c>
      <c r="M25" s="348">
        <f>SUMIFS('Prima Nota Gestioni Speciali'!$H$5:$H$2000,'Prima Nota Gestioni Speciali'!$C$5:$C$2000,M$4,'Prima Nota Gestioni Speciali'!$D$5:$D$2000,$B25)</f>
        <v>0</v>
      </c>
      <c r="N25" s="348">
        <f>SUMIFS('Prima Nota Gestioni Speciali'!$H$5:$H$2000,'Prima Nota Gestioni Speciali'!$C$5:$C$2000,N$4,'Prima Nota Gestioni Speciali'!$D$5:$D$2000,$B25)</f>
        <v>0</v>
      </c>
      <c r="O25" s="348">
        <f>SUMIFS('Prima Nota Gestioni Speciali'!$H$5:$H$2000,'Prima Nota Gestioni Speciali'!$C$5:$C$2000,O$4,'Prima Nota Gestioni Speciali'!$D$5:$D$2000,$B25)</f>
        <v>0</v>
      </c>
      <c r="P25" s="349">
        <f t="shared" si="2"/>
        <v>0</v>
      </c>
      <c r="Q25"/>
    </row>
    <row r="26" spans="1:17" ht="13.7" customHeight="1" thickTop="1">
      <c r="A26" s="704" t="s">
        <v>360</v>
      </c>
      <c r="B26" s="143"/>
      <c r="C26" s="702" t="s">
        <v>411</v>
      </c>
      <c r="D26" s="700">
        <f>SUM(D$20:D$25)</f>
        <v>0</v>
      </c>
      <c r="E26" s="700">
        <f t="shared" ref="E26:O26" si="3">SUM(E$20:E$25)</f>
        <v>0</v>
      </c>
      <c r="F26" s="700">
        <f t="shared" si="3"/>
        <v>0</v>
      </c>
      <c r="G26" s="700">
        <f t="shared" si="3"/>
        <v>0</v>
      </c>
      <c r="H26" s="700">
        <f t="shared" si="3"/>
        <v>0</v>
      </c>
      <c r="I26" s="700">
        <f t="shared" si="3"/>
        <v>0</v>
      </c>
      <c r="J26" s="700">
        <f t="shared" si="3"/>
        <v>0</v>
      </c>
      <c r="K26" s="700">
        <f t="shared" si="3"/>
        <v>0</v>
      </c>
      <c r="L26" s="700">
        <f t="shared" si="3"/>
        <v>0</v>
      </c>
      <c r="M26" s="700">
        <f t="shared" si="3"/>
        <v>0</v>
      </c>
      <c r="N26" s="700">
        <f t="shared" si="3"/>
        <v>0</v>
      </c>
      <c r="O26" s="700">
        <f t="shared" si="3"/>
        <v>0</v>
      </c>
      <c r="P26" s="700">
        <f>SUM(D$26:O$26)</f>
        <v>0</v>
      </c>
      <c r="Q26" s="353">
        <f>SUM(P20:P25)</f>
        <v>0</v>
      </c>
    </row>
    <row r="27" spans="1:17" ht="18.75" customHeight="1" thickBot="1">
      <c r="A27" s="705"/>
      <c r="B27" s="144"/>
      <c r="C27" s="703"/>
      <c r="D27" s="701"/>
      <c r="E27" s="701"/>
      <c r="F27" s="701"/>
      <c r="G27" s="701"/>
      <c r="H27" s="701"/>
      <c r="I27" s="701"/>
      <c r="J27" s="701"/>
      <c r="K27" s="701"/>
      <c r="L27" s="701"/>
      <c r="M27" s="701"/>
      <c r="N27" s="701"/>
      <c r="O27" s="701"/>
      <c r="P27" s="701"/>
      <c r="Q27"/>
    </row>
    <row r="28" spans="1:17" ht="5.25" customHeight="1" thickTop="1" thickBot="1">
      <c r="A28" s="342"/>
      <c r="B28" s="127"/>
      <c r="C28" s="127"/>
      <c r="D28" s="127"/>
      <c r="E28" s="127"/>
      <c r="F28" s="127"/>
      <c r="G28" s="127"/>
      <c r="H28" s="127"/>
      <c r="I28" s="127"/>
      <c r="J28" s="127"/>
      <c r="K28" s="127"/>
      <c r="L28" s="127"/>
      <c r="M28" s="127"/>
      <c r="N28" s="127"/>
      <c r="O28" s="127"/>
      <c r="P28" s="127"/>
      <c r="Q28"/>
    </row>
    <row r="29" spans="1:17" ht="25.5" thickTop="1" thickBot="1">
      <c r="A29" s="131" t="s">
        <v>412</v>
      </c>
      <c r="B29" s="131" t="s">
        <v>146</v>
      </c>
      <c r="C29" s="132" t="s">
        <v>413</v>
      </c>
      <c r="D29" s="133" t="s">
        <v>59</v>
      </c>
      <c r="E29" s="134" t="s">
        <v>60</v>
      </c>
      <c r="F29" s="134" t="s">
        <v>61</v>
      </c>
      <c r="G29" s="134" t="s">
        <v>62</v>
      </c>
      <c r="H29" s="134" t="s">
        <v>63</v>
      </c>
      <c r="I29" s="134" t="s">
        <v>64</v>
      </c>
      <c r="J29" s="134" t="s">
        <v>65</v>
      </c>
      <c r="K29" s="134" t="s">
        <v>66</v>
      </c>
      <c r="L29" s="134" t="s">
        <v>67</v>
      </c>
      <c r="M29" s="134" t="s">
        <v>68</v>
      </c>
      <c r="N29" s="134" t="s">
        <v>69</v>
      </c>
      <c r="O29" s="134" t="s">
        <v>70</v>
      </c>
      <c r="P29" s="135" t="s">
        <v>71</v>
      </c>
      <c r="Q29" s="352"/>
    </row>
    <row r="30" spans="1:17" ht="16.5" thickTop="1" thickBot="1">
      <c r="A30" s="340"/>
      <c r="B30" s="435" t="s">
        <v>414</v>
      </c>
      <c r="C30" s="354" t="s">
        <v>405</v>
      </c>
      <c r="D30" s="138">
        <f>SUMIFS('Prima Nota Gestioni Speciali'!$H$5:$H$2000,'Prima Nota Gestioni Speciali'!$C$5:$C$2000,D$4,'Prima Nota Gestioni Speciali'!$D$5:$D$2000,$B30)</f>
        <v>0</v>
      </c>
      <c r="E30" s="138">
        <f>SUMIFS('Prima Nota Gestioni Speciali'!$H$5:$H$2000,'Prima Nota Gestioni Speciali'!$C$5:$C$2000,E$4,'Prima Nota Gestioni Speciali'!$D$5:$D$2000,$B30)</f>
        <v>0</v>
      </c>
      <c r="F30" s="138">
        <f>SUMIFS('Prima Nota Gestioni Speciali'!$H$5:$H$2000,'Prima Nota Gestioni Speciali'!$C$5:$C$2000,F$4,'Prima Nota Gestioni Speciali'!$D$5:$D$2000,$B30)</f>
        <v>0</v>
      </c>
      <c r="G30" s="138">
        <f>SUMIFS('Prima Nota Gestioni Speciali'!$H$5:$H$2000,'Prima Nota Gestioni Speciali'!$C$5:$C$2000,G$4,'Prima Nota Gestioni Speciali'!$D$5:$D$2000,$B30)</f>
        <v>0</v>
      </c>
      <c r="H30" s="138">
        <f>SUMIFS('Prima Nota Gestioni Speciali'!$H$5:$H$2000,'Prima Nota Gestioni Speciali'!$C$5:$C$2000,H$4,'Prima Nota Gestioni Speciali'!$D$5:$D$2000,$B30)</f>
        <v>0</v>
      </c>
      <c r="I30" s="138">
        <f>SUMIFS('Prima Nota Gestioni Speciali'!$H$5:$H$2000,'Prima Nota Gestioni Speciali'!$C$5:$C$2000,I$4,'Prima Nota Gestioni Speciali'!$D$5:$D$2000,$B30)</f>
        <v>0</v>
      </c>
      <c r="J30" s="138">
        <f>SUMIFS('Prima Nota Gestioni Speciali'!$H$5:$H$2000,'Prima Nota Gestioni Speciali'!$C$5:$C$2000,J$4,'Prima Nota Gestioni Speciali'!$D$5:$D$2000,$B30)</f>
        <v>0</v>
      </c>
      <c r="K30" s="138">
        <f>SUMIFS('Prima Nota Gestioni Speciali'!$H$5:$H$2000,'Prima Nota Gestioni Speciali'!$C$5:$C$2000,K$4,'Prima Nota Gestioni Speciali'!$D$5:$D$2000,$B30)</f>
        <v>0</v>
      </c>
      <c r="L30" s="138">
        <f>SUMIFS('Prima Nota Gestioni Speciali'!$H$5:$H$2000,'Prima Nota Gestioni Speciali'!$C$5:$C$2000,L$4,'Prima Nota Gestioni Speciali'!$D$5:$D$2000,$B30)</f>
        <v>0</v>
      </c>
      <c r="M30" s="138">
        <f>SUMIFS('Prima Nota Gestioni Speciali'!$H$5:$H$2000,'Prima Nota Gestioni Speciali'!$C$5:$C$2000,M$4,'Prima Nota Gestioni Speciali'!$D$5:$D$2000,$B30)</f>
        <v>0</v>
      </c>
      <c r="N30" s="138">
        <f>SUMIFS('Prima Nota Gestioni Speciali'!$H$5:$H$2000,'Prima Nota Gestioni Speciali'!$C$5:$C$2000,N$4,'Prima Nota Gestioni Speciali'!$D$5:$D$2000,$B30)</f>
        <v>0</v>
      </c>
      <c r="O30" s="138">
        <f>SUMIFS('Prima Nota Gestioni Speciali'!$H$5:$H$2000,'Prima Nota Gestioni Speciali'!$C$5:$C$2000,O$4,'Prima Nota Gestioni Speciali'!$D$5:$D$2000,$B30)</f>
        <v>0</v>
      </c>
      <c r="P30" s="139">
        <f t="shared" ref="P30:P35" si="4">SUM(D30:O30)</f>
        <v>0</v>
      </c>
      <c r="Q30"/>
    </row>
    <row r="31" spans="1:17" ht="15.75" thickTop="1">
      <c r="A31" s="341"/>
      <c r="B31" s="434"/>
      <c r="C31" s="493" t="s">
        <v>406</v>
      </c>
      <c r="D31" s="141">
        <f>SUMIFS('Prima Nota Gestioni Speciali'!$H$5:$H$2000,'Prima Nota Gestioni Speciali'!$C$5:$C$2000,D$4,'Prima Nota Gestioni Speciali'!$D$5:$D$2000,$B31)</f>
        <v>0</v>
      </c>
      <c r="E31" s="141">
        <f>SUMIFS('Prima Nota Gestioni Speciali'!$H$5:$H$2000,'Prima Nota Gestioni Speciali'!$C$5:$C$2000,E$4,'Prima Nota Gestioni Speciali'!$D$5:$D$2000,$B31)</f>
        <v>0</v>
      </c>
      <c r="F31" s="141">
        <f>SUMIFS('Prima Nota Gestioni Speciali'!$H$5:$H$2000,'Prima Nota Gestioni Speciali'!$C$5:$C$2000,F$4,'Prima Nota Gestioni Speciali'!$D$5:$D$2000,$B31)</f>
        <v>0</v>
      </c>
      <c r="G31" s="141">
        <f>SUMIFS('Prima Nota Gestioni Speciali'!$H$5:$H$2000,'Prima Nota Gestioni Speciali'!$C$5:$C$2000,G$4,'Prima Nota Gestioni Speciali'!$D$5:$D$2000,$B31)</f>
        <v>0</v>
      </c>
      <c r="H31" s="141">
        <f>SUMIFS('Prima Nota Gestioni Speciali'!$H$5:$H$2000,'Prima Nota Gestioni Speciali'!$C$5:$C$2000,H$4,'Prima Nota Gestioni Speciali'!$D$5:$D$2000,$B31)</f>
        <v>0</v>
      </c>
      <c r="I31" s="141">
        <f>SUMIFS('Prima Nota Gestioni Speciali'!$H$5:$H$2000,'Prima Nota Gestioni Speciali'!$C$5:$C$2000,I$4,'Prima Nota Gestioni Speciali'!$D$5:$D$2000,$B31)</f>
        <v>0</v>
      </c>
      <c r="J31" s="141">
        <f>SUMIFS('Prima Nota Gestioni Speciali'!$H$5:$H$2000,'Prima Nota Gestioni Speciali'!$C$5:$C$2000,J$4,'Prima Nota Gestioni Speciali'!$D$5:$D$2000,$B31)</f>
        <v>0</v>
      </c>
      <c r="K31" s="141">
        <f>SUMIFS('Prima Nota Gestioni Speciali'!$H$5:$H$2000,'Prima Nota Gestioni Speciali'!$C$5:$C$2000,K$4,'Prima Nota Gestioni Speciali'!$D$5:$D$2000,$B31)</f>
        <v>0</v>
      </c>
      <c r="L31" s="141">
        <f>SUMIFS('Prima Nota Gestioni Speciali'!$H$5:$H$2000,'Prima Nota Gestioni Speciali'!$C$5:$C$2000,L$4,'Prima Nota Gestioni Speciali'!$D$5:$D$2000,$B31)</f>
        <v>0</v>
      </c>
      <c r="M31" s="141">
        <f>SUMIFS('Prima Nota Gestioni Speciali'!$H$5:$H$2000,'Prima Nota Gestioni Speciali'!$C$5:$C$2000,M$4,'Prima Nota Gestioni Speciali'!$D$5:$D$2000,$B31)</f>
        <v>0</v>
      </c>
      <c r="N31" s="141">
        <f>SUMIFS('Prima Nota Gestioni Speciali'!$H$5:$H$2000,'Prima Nota Gestioni Speciali'!$C$5:$C$2000,N$4,'Prima Nota Gestioni Speciali'!$D$5:$D$2000,$B31)</f>
        <v>0</v>
      </c>
      <c r="O31" s="141">
        <f>SUMIFS('Prima Nota Gestioni Speciali'!$H$5:$H$2000,'Prima Nota Gestioni Speciali'!$C$5:$C$2000,O$4,'Prima Nota Gestioni Speciali'!$D$5:$D$2000,$B31)</f>
        <v>0</v>
      </c>
      <c r="P31" s="142">
        <f t="shared" si="4"/>
        <v>0</v>
      </c>
      <c r="Q31"/>
    </row>
    <row r="32" spans="1:17" ht="15">
      <c r="A32" s="341"/>
      <c r="B32" s="434"/>
      <c r="C32" s="493" t="s">
        <v>407</v>
      </c>
      <c r="D32" s="141">
        <f>SUMIFS('Prima Nota Gestioni Speciali'!$H$5:$H$2000,'Prima Nota Gestioni Speciali'!$C$5:$C$2000,D$4,'Prima Nota Gestioni Speciali'!$D$5:$D$2000,$B32)</f>
        <v>0</v>
      </c>
      <c r="E32" s="141">
        <f>SUMIFS('Prima Nota Gestioni Speciali'!$H$5:$H$2000,'Prima Nota Gestioni Speciali'!$C$5:$C$2000,E$4,'Prima Nota Gestioni Speciali'!$D$5:$D$2000,$B32)</f>
        <v>0</v>
      </c>
      <c r="F32" s="141">
        <f>SUMIFS('Prima Nota Gestioni Speciali'!$H$5:$H$2000,'Prima Nota Gestioni Speciali'!$C$5:$C$2000,F$4,'Prima Nota Gestioni Speciali'!$D$5:$D$2000,$B32)</f>
        <v>0</v>
      </c>
      <c r="G32" s="141">
        <f>SUMIFS('Prima Nota Gestioni Speciali'!$H$5:$H$2000,'Prima Nota Gestioni Speciali'!$C$5:$C$2000,G$4,'Prima Nota Gestioni Speciali'!$D$5:$D$2000,$B32)</f>
        <v>0</v>
      </c>
      <c r="H32" s="141">
        <f>SUMIFS('Prima Nota Gestioni Speciali'!$H$5:$H$2000,'Prima Nota Gestioni Speciali'!$C$5:$C$2000,H$4,'Prima Nota Gestioni Speciali'!$D$5:$D$2000,$B32)</f>
        <v>0</v>
      </c>
      <c r="I32" s="141">
        <f>SUMIFS('Prima Nota Gestioni Speciali'!$H$5:$H$2000,'Prima Nota Gestioni Speciali'!$C$5:$C$2000,I$4,'Prima Nota Gestioni Speciali'!$D$5:$D$2000,$B32)</f>
        <v>0</v>
      </c>
      <c r="J32" s="141">
        <f>SUMIFS('Prima Nota Gestioni Speciali'!$H$5:$H$2000,'Prima Nota Gestioni Speciali'!$C$5:$C$2000,J$4,'Prima Nota Gestioni Speciali'!$D$5:$D$2000,$B32)</f>
        <v>0</v>
      </c>
      <c r="K32" s="141">
        <f>SUMIFS('Prima Nota Gestioni Speciali'!$H$5:$H$2000,'Prima Nota Gestioni Speciali'!$C$5:$C$2000,K$4,'Prima Nota Gestioni Speciali'!$D$5:$D$2000,$B32)</f>
        <v>0</v>
      </c>
      <c r="L32" s="141">
        <f>SUMIFS('Prima Nota Gestioni Speciali'!$H$5:$H$2000,'Prima Nota Gestioni Speciali'!$C$5:$C$2000,L$4,'Prima Nota Gestioni Speciali'!$D$5:$D$2000,$B32)</f>
        <v>0</v>
      </c>
      <c r="M32" s="141">
        <f>SUMIFS('Prima Nota Gestioni Speciali'!$H$5:$H$2000,'Prima Nota Gestioni Speciali'!$C$5:$C$2000,M$4,'Prima Nota Gestioni Speciali'!$D$5:$D$2000,$B32)</f>
        <v>0</v>
      </c>
      <c r="N32" s="141">
        <f>SUMIFS('Prima Nota Gestioni Speciali'!$H$5:$H$2000,'Prima Nota Gestioni Speciali'!$C$5:$C$2000,N$4,'Prima Nota Gestioni Speciali'!$D$5:$D$2000,$B32)</f>
        <v>0</v>
      </c>
      <c r="O32" s="141">
        <f>SUMIFS('Prima Nota Gestioni Speciali'!$H$5:$H$2000,'Prima Nota Gestioni Speciali'!$C$5:$C$2000,O$4,'Prima Nota Gestioni Speciali'!$D$5:$D$2000,$B32)</f>
        <v>0</v>
      </c>
      <c r="P32" s="142">
        <f t="shared" si="4"/>
        <v>0</v>
      </c>
      <c r="Q32"/>
    </row>
    <row r="33" spans="1:17" ht="15">
      <c r="A33" s="341"/>
      <c r="B33" s="434"/>
      <c r="C33" s="493" t="s">
        <v>408</v>
      </c>
      <c r="D33" s="141">
        <f>SUMIFS('Prima Nota Gestioni Speciali'!$H$5:$H$2000,'Prima Nota Gestioni Speciali'!$C$5:$C$2000,D$4,'Prima Nota Gestioni Speciali'!$D$5:$D$2000,$B33)</f>
        <v>0</v>
      </c>
      <c r="E33" s="141">
        <f>SUMIFS('Prima Nota Gestioni Speciali'!$H$5:$H$2000,'Prima Nota Gestioni Speciali'!$C$5:$C$2000,E$4,'Prima Nota Gestioni Speciali'!$D$5:$D$2000,$B33)</f>
        <v>0</v>
      </c>
      <c r="F33" s="141">
        <f>SUMIFS('Prima Nota Gestioni Speciali'!$H$5:$H$2000,'Prima Nota Gestioni Speciali'!$C$5:$C$2000,F$4,'Prima Nota Gestioni Speciali'!$D$5:$D$2000,$B33)</f>
        <v>0</v>
      </c>
      <c r="G33" s="141">
        <f>SUMIFS('Prima Nota Gestioni Speciali'!$H$5:$H$2000,'Prima Nota Gestioni Speciali'!$C$5:$C$2000,G$4,'Prima Nota Gestioni Speciali'!$D$5:$D$2000,$B33)</f>
        <v>0</v>
      </c>
      <c r="H33" s="141">
        <f>SUMIFS('Prima Nota Gestioni Speciali'!$H$5:$H$2000,'Prima Nota Gestioni Speciali'!$C$5:$C$2000,H$4,'Prima Nota Gestioni Speciali'!$D$5:$D$2000,$B33)</f>
        <v>0</v>
      </c>
      <c r="I33" s="141">
        <f>SUMIFS('Prima Nota Gestioni Speciali'!$H$5:$H$2000,'Prima Nota Gestioni Speciali'!$C$5:$C$2000,I$4,'Prima Nota Gestioni Speciali'!$D$5:$D$2000,$B33)</f>
        <v>0</v>
      </c>
      <c r="J33" s="141">
        <f>SUMIFS('Prima Nota Gestioni Speciali'!$H$5:$H$2000,'Prima Nota Gestioni Speciali'!$C$5:$C$2000,J$4,'Prima Nota Gestioni Speciali'!$D$5:$D$2000,$B33)</f>
        <v>0</v>
      </c>
      <c r="K33" s="141">
        <f>SUMIFS('Prima Nota Gestioni Speciali'!$H$5:$H$2000,'Prima Nota Gestioni Speciali'!$C$5:$C$2000,K$4,'Prima Nota Gestioni Speciali'!$D$5:$D$2000,$B33)</f>
        <v>0</v>
      </c>
      <c r="L33" s="141">
        <f>SUMIFS('Prima Nota Gestioni Speciali'!$H$5:$H$2000,'Prima Nota Gestioni Speciali'!$C$5:$C$2000,L$4,'Prima Nota Gestioni Speciali'!$D$5:$D$2000,$B33)</f>
        <v>0</v>
      </c>
      <c r="M33" s="141">
        <f>SUMIFS('Prima Nota Gestioni Speciali'!$H$5:$H$2000,'Prima Nota Gestioni Speciali'!$C$5:$C$2000,M$4,'Prima Nota Gestioni Speciali'!$D$5:$D$2000,$B33)</f>
        <v>0</v>
      </c>
      <c r="N33" s="141">
        <f>SUMIFS('Prima Nota Gestioni Speciali'!$H$5:$H$2000,'Prima Nota Gestioni Speciali'!$C$5:$C$2000,N$4,'Prima Nota Gestioni Speciali'!$D$5:$D$2000,$B33)</f>
        <v>0</v>
      </c>
      <c r="O33" s="141">
        <f>SUMIFS('Prima Nota Gestioni Speciali'!$H$5:$H$2000,'Prima Nota Gestioni Speciali'!$C$5:$C$2000,O$4,'Prima Nota Gestioni Speciali'!$D$5:$D$2000,$B33)</f>
        <v>0</v>
      </c>
      <c r="P33" s="142">
        <f t="shared" si="4"/>
        <v>0</v>
      </c>
      <c r="Q33"/>
    </row>
    <row r="34" spans="1:17" ht="15">
      <c r="A34" s="341"/>
      <c r="B34" s="434"/>
      <c r="C34" s="493" t="s">
        <v>409</v>
      </c>
      <c r="D34" s="141">
        <f>SUMIFS('Prima Nota Gestioni Speciali'!$H$5:$H$2000,'Prima Nota Gestioni Speciali'!$C$5:$C$2000,D$4,'Prima Nota Gestioni Speciali'!$D$5:$D$2000,$B34)</f>
        <v>0</v>
      </c>
      <c r="E34" s="141">
        <f>SUMIFS('Prima Nota Gestioni Speciali'!$H$5:$H$2000,'Prima Nota Gestioni Speciali'!$C$5:$C$2000,E$4,'Prima Nota Gestioni Speciali'!$D$5:$D$2000,$B34)</f>
        <v>0</v>
      </c>
      <c r="F34" s="141">
        <f>SUMIFS('Prima Nota Gestioni Speciali'!$H$5:$H$2000,'Prima Nota Gestioni Speciali'!$C$5:$C$2000,F$4,'Prima Nota Gestioni Speciali'!$D$5:$D$2000,$B34)</f>
        <v>0</v>
      </c>
      <c r="G34" s="141">
        <f>SUMIFS('Prima Nota Gestioni Speciali'!$H$5:$H$2000,'Prima Nota Gestioni Speciali'!$C$5:$C$2000,G$4,'Prima Nota Gestioni Speciali'!$D$5:$D$2000,$B34)</f>
        <v>0</v>
      </c>
      <c r="H34" s="141">
        <f>SUMIFS('Prima Nota Gestioni Speciali'!$H$5:$H$2000,'Prima Nota Gestioni Speciali'!$C$5:$C$2000,H$4,'Prima Nota Gestioni Speciali'!$D$5:$D$2000,$B34)</f>
        <v>0</v>
      </c>
      <c r="I34" s="141">
        <f>SUMIFS('Prima Nota Gestioni Speciali'!$H$5:$H$2000,'Prima Nota Gestioni Speciali'!$C$5:$C$2000,I$4,'Prima Nota Gestioni Speciali'!$D$5:$D$2000,$B34)</f>
        <v>0</v>
      </c>
      <c r="J34" s="141">
        <f>SUMIFS('Prima Nota Gestioni Speciali'!$H$5:$H$2000,'Prima Nota Gestioni Speciali'!$C$5:$C$2000,J$4,'Prima Nota Gestioni Speciali'!$D$5:$D$2000,$B34)</f>
        <v>0</v>
      </c>
      <c r="K34" s="141">
        <f>SUMIFS('Prima Nota Gestioni Speciali'!$H$5:$H$2000,'Prima Nota Gestioni Speciali'!$C$5:$C$2000,K$4,'Prima Nota Gestioni Speciali'!$D$5:$D$2000,$B34)</f>
        <v>0</v>
      </c>
      <c r="L34" s="141">
        <f>SUMIFS('Prima Nota Gestioni Speciali'!$H$5:$H$2000,'Prima Nota Gestioni Speciali'!$C$5:$C$2000,L$4,'Prima Nota Gestioni Speciali'!$D$5:$D$2000,$B34)</f>
        <v>0</v>
      </c>
      <c r="M34" s="141">
        <f>SUMIFS('Prima Nota Gestioni Speciali'!$H$5:$H$2000,'Prima Nota Gestioni Speciali'!$C$5:$C$2000,M$4,'Prima Nota Gestioni Speciali'!$D$5:$D$2000,$B34)</f>
        <v>0</v>
      </c>
      <c r="N34" s="141">
        <f>SUMIFS('Prima Nota Gestioni Speciali'!$H$5:$H$2000,'Prima Nota Gestioni Speciali'!$C$5:$C$2000,N$4,'Prima Nota Gestioni Speciali'!$D$5:$D$2000,$B34)</f>
        <v>0</v>
      </c>
      <c r="O34" s="141">
        <f>SUMIFS('Prima Nota Gestioni Speciali'!$H$5:$H$2000,'Prima Nota Gestioni Speciali'!$C$5:$C$2000,O$4,'Prima Nota Gestioni Speciali'!$D$5:$D$2000,$B34)</f>
        <v>0</v>
      </c>
      <c r="P34" s="142">
        <f t="shared" si="4"/>
        <v>0</v>
      </c>
      <c r="Q34"/>
    </row>
    <row r="35" spans="1:17" ht="15.75" thickBot="1">
      <c r="A35" s="341"/>
      <c r="B35" s="434"/>
      <c r="C35" s="493" t="s">
        <v>410</v>
      </c>
      <c r="D35" s="141">
        <f>SUMIFS('Prima Nota Gestioni Speciali'!$H$5:$H$2000,'Prima Nota Gestioni Speciali'!$C$5:$C$2000,D$4,'Prima Nota Gestioni Speciali'!$D$5:$D$2000,$B35)</f>
        <v>0</v>
      </c>
      <c r="E35" s="141">
        <f>SUMIFS('Prima Nota Gestioni Speciali'!$H$5:$H$2000,'Prima Nota Gestioni Speciali'!$C$5:$C$2000,E$4,'Prima Nota Gestioni Speciali'!$D$5:$D$2000,$B35)</f>
        <v>0</v>
      </c>
      <c r="F35" s="141">
        <f>SUMIFS('Prima Nota Gestioni Speciali'!$H$5:$H$2000,'Prima Nota Gestioni Speciali'!$C$5:$C$2000,F$4,'Prima Nota Gestioni Speciali'!$D$5:$D$2000,$B35)</f>
        <v>0</v>
      </c>
      <c r="G35" s="141">
        <f>SUMIFS('Prima Nota Gestioni Speciali'!$H$5:$H$2000,'Prima Nota Gestioni Speciali'!$C$5:$C$2000,G$4,'Prima Nota Gestioni Speciali'!$D$5:$D$2000,$B35)</f>
        <v>0</v>
      </c>
      <c r="H35" s="141">
        <f>SUMIFS('Prima Nota Gestioni Speciali'!$H$5:$H$2000,'Prima Nota Gestioni Speciali'!$C$5:$C$2000,H$4,'Prima Nota Gestioni Speciali'!$D$5:$D$2000,$B35)</f>
        <v>0</v>
      </c>
      <c r="I35" s="141">
        <f>SUMIFS('Prima Nota Gestioni Speciali'!$H$5:$H$2000,'Prima Nota Gestioni Speciali'!$C$5:$C$2000,I$4,'Prima Nota Gestioni Speciali'!$D$5:$D$2000,$B35)</f>
        <v>0</v>
      </c>
      <c r="J35" s="141">
        <f>SUMIFS('Prima Nota Gestioni Speciali'!$H$5:$H$2000,'Prima Nota Gestioni Speciali'!$C$5:$C$2000,J$4,'Prima Nota Gestioni Speciali'!$D$5:$D$2000,$B35)</f>
        <v>0</v>
      </c>
      <c r="K35" s="141">
        <f>SUMIFS('Prima Nota Gestioni Speciali'!$H$5:$H$2000,'Prima Nota Gestioni Speciali'!$C$5:$C$2000,K$4,'Prima Nota Gestioni Speciali'!$D$5:$D$2000,$B35)</f>
        <v>0</v>
      </c>
      <c r="L35" s="141">
        <f>SUMIFS('Prima Nota Gestioni Speciali'!$H$5:$H$2000,'Prima Nota Gestioni Speciali'!$C$5:$C$2000,L$4,'Prima Nota Gestioni Speciali'!$D$5:$D$2000,$B35)</f>
        <v>0</v>
      </c>
      <c r="M35" s="141">
        <f>SUMIFS('Prima Nota Gestioni Speciali'!$H$5:$H$2000,'Prima Nota Gestioni Speciali'!$C$5:$C$2000,M$4,'Prima Nota Gestioni Speciali'!$D$5:$D$2000,$B35)</f>
        <v>0</v>
      </c>
      <c r="N35" s="141">
        <f>SUMIFS('Prima Nota Gestioni Speciali'!$H$5:$H$2000,'Prima Nota Gestioni Speciali'!$C$5:$C$2000,N$4,'Prima Nota Gestioni Speciali'!$D$5:$D$2000,$B35)</f>
        <v>0</v>
      </c>
      <c r="O35" s="141">
        <f>SUMIFS('Prima Nota Gestioni Speciali'!$H$5:$H$2000,'Prima Nota Gestioni Speciali'!$C$5:$C$2000,O$4,'Prima Nota Gestioni Speciali'!$D$5:$D$2000,$B35)</f>
        <v>0</v>
      </c>
      <c r="P35" s="142">
        <f t="shared" si="4"/>
        <v>0</v>
      </c>
      <c r="Q35"/>
    </row>
    <row r="36" spans="1:17" ht="13.7" customHeight="1" thickTop="1">
      <c r="A36" s="704" t="s">
        <v>364</v>
      </c>
      <c r="B36" s="143"/>
      <c r="C36" s="702" t="s">
        <v>415</v>
      </c>
      <c r="D36" s="706">
        <f>SUM(D$30:D$35)</f>
        <v>0</v>
      </c>
      <c r="E36" s="706">
        <f t="shared" ref="E36:O36" si="5">SUM(E$30:E$35)</f>
        <v>0</v>
      </c>
      <c r="F36" s="706">
        <f t="shared" si="5"/>
        <v>0</v>
      </c>
      <c r="G36" s="706">
        <f t="shared" si="5"/>
        <v>0</v>
      </c>
      <c r="H36" s="706">
        <f t="shared" si="5"/>
        <v>0</v>
      </c>
      <c r="I36" s="706">
        <f t="shared" si="5"/>
        <v>0</v>
      </c>
      <c r="J36" s="706">
        <f t="shared" si="5"/>
        <v>0</v>
      </c>
      <c r="K36" s="706">
        <f t="shared" si="5"/>
        <v>0</v>
      </c>
      <c r="L36" s="706">
        <f t="shared" si="5"/>
        <v>0</v>
      </c>
      <c r="M36" s="706">
        <f t="shared" si="5"/>
        <v>0</v>
      </c>
      <c r="N36" s="706">
        <f t="shared" si="5"/>
        <v>0</v>
      </c>
      <c r="O36" s="706">
        <f t="shared" si="5"/>
        <v>0</v>
      </c>
      <c r="P36" s="700">
        <f>SUM(D$36:O$36)</f>
        <v>0</v>
      </c>
      <c r="Q36" s="353">
        <f>SUM(P30:P35)</f>
        <v>0</v>
      </c>
    </row>
    <row r="37" spans="1:17" ht="22.7" customHeight="1" thickBot="1">
      <c r="A37" s="705"/>
      <c r="B37" s="144"/>
      <c r="C37" s="703"/>
      <c r="D37" s="707"/>
      <c r="E37" s="707"/>
      <c r="F37" s="707"/>
      <c r="G37" s="707"/>
      <c r="H37" s="707"/>
      <c r="I37" s="707"/>
      <c r="J37" s="707"/>
      <c r="K37" s="707"/>
      <c r="L37" s="707"/>
      <c r="M37" s="707"/>
      <c r="N37" s="707"/>
      <c r="O37" s="707"/>
      <c r="P37" s="701"/>
      <c r="Q37"/>
    </row>
    <row r="38" spans="1:17" ht="13.5" thickTop="1"/>
  </sheetData>
  <sheetProtection password="FCB1" sheet="1" formatCells="0" formatColumns="0" formatRows="0"/>
  <mergeCells count="46">
    <mergeCell ref="I26:I27"/>
    <mergeCell ref="I16:I17"/>
    <mergeCell ref="N26:N27"/>
    <mergeCell ref="A1:D1"/>
    <mergeCell ref="C16:C17"/>
    <mergeCell ref="D16:D17"/>
    <mergeCell ref="E16:E17"/>
    <mergeCell ref="F16:F17"/>
    <mergeCell ref="A2:P2"/>
    <mergeCell ref="G16:G17"/>
    <mergeCell ref="H16:H17"/>
    <mergeCell ref="O26:O27"/>
    <mergeCell ref="P16:P17"/>
    <mergeCell ref="J16:J17"/>
    <mergeCell ref="K16:K17"/>
    <mergeCell ref="M16:M17"/>
    <mergeCell ref="N16:N17"/>
    <mergeCell ref="O16:O17"/>
    <mergeCell ref="L16:L17"/>
    <mergeCell ref="N36:N37"/>
    <mergeCell ref="O36:O37"/>
    <mergeCell ref="P36:P37"/>
    <mergeCell ref="C26:C27"/>
    <mergeCell ref="A26:A27"/>
    <mergeCell ref="P26:P27"/>
    <mergeCell ref="I36:I37"/>
    <mergeCell ref="J36:J37"/>
    <mergeCell ref="K36:K37"/>
    <mergeCell ref="L36:L37"/>
    <mergeCell ref="M36:M37"/>
    <mergeCell ref="J26:J27"/>
    <mergeCell ref="K26:K27"/>
    <mergeCell ref="L26:L27"/>
    <mergeCell ref="M26:M27"/>
    <mergeCell ref="D26:D27"/>
    <mergeCell ref="E26:E27"/>
    <mergeCell ref="F26:F27"/>
    <mergeCell ref="G26:G27"/>
    <mergeCell ref="H26:H27"/>
    <mergeCell ref="C36:C37"/>
    <mergeCell ref="A36:A37"/>
    <mergeCell ref="H36:H37"/>
    <mergeCell ref="D36:D37"/>
    <mergeCell ref="E36:E37"/>
    <mergeCell ref="F36:F37"/>
    <mergeCell ref="G36:G37"/>
  </mergeCells>
  <printOptions horizontalCentered="1"/>
  <pageMargins left="0" right="0" top="0.51181102362204722" bottom="0.11811023622047245" header="0" footer="0.15748031496062992"/>
  <pageSetup paperSize="9" scale="68" orientation="landscape" verticalDpi="0" r:id="rId1"/>
  <headerFooter>
    <oddFooter>&amp;Cpag.&amp;P di &amp;N</oddFooter>
  </headerFooter>
  <rowBreaks count="1" manualBreakCount="1">
    <brk id="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A1:G51"/>
  <sheetViews>
    <sheetView tabSelected="1" topLeftCell="A14" zoomScaleNormal="100" zoomScaleSheetLayoutView="120" workbookViewId="0">
      <selection activeCell="B44" sqref="B44"/>
    </sheetView>
  </sheetViews>
  <sheetFormatPr defaultColWidth="9.140625" defaultRowHeight="15"/>
  <cols>
    <col min="1" max="1" width="6.42578125" style="2" customWidth="1"/>
    <col min="2" max="2" width="24.42578125" style="2" customWidth="1"/>
    <col min="3" max="3" width="19" style="2" customWidth="1"/>
    <col min="4" max="4" width="8.42578125" style="2" customWidth="1"/>
    <col min="5" max="5" width="12" style="2" customWidth="1"/>
    <col min="6" max="6" width="22" style="1" customWidth="1"/>
    <col min="7" max="7" width="9.5703125" style="1" customWidth="1"/>
    <col min="8" max="16384" width="9.140625" style="1"/>
  </cols>
  <sheetData>
    <row r="1" spans="1:7" s="5" customFormat="1" ht="9.75" customHeight="1">
      <c r="A1" s="44"/>
      <c r="B1" s="45"/>
      <c r="C1" s="45"/>
      <c r="D1" s="45"/>
      <c r="E1" s="45"/>
      <c r="F1" s="45"/>
      <c r="G1" s="46"/>
    </row>
    <row r="2" spans="1:7" s="5" customFormat="1" ht="15" customHeight="1">
      <c r="A2" s="711" t="s">
        <v>416</v>
      </c>
      <c r="B2" s="712"/>
      <c r="C2" s="712"/>
      <c r="D2" s="712"/>
      <c r="E2" s="712"/>
      <c r="F2" s="47"/>
      <c r="G2" s="48"/>
    </row>
    <row r="3" spans="1:7" s="5" customFormat="1" ht="9" customHeight="1">
      <c r="A3" s="49"/>
      <c r="B3" s="47"/>
      <c r="C3" s="47"/>
      <c r="D3" s="47"/>
      <c r="E3" s="47"/>
      <c r="F3" s="47"/>
      <c r="G3" s="48"/>
    </row>
    <row r="4" spans="1:7" s="5" customFormat="1" ht="13.7" customHeight="1">
      <c r="A4" s="49" t="s">
        <v>417</v>
      </c>
      <c r="B4" s="43" t="s">
        <v>418</v>
      </c>
      <c r="C4" s="88"/>
      <c r="D4" s="43" t="s">
        <v>419</v>
      </c>
      <c r="E4" s="89"/>
      <c r="F4" s="90"/>
      <c r="G4" s="91"/>
    </row>
    <row r="5" spans="1:7" s="5" customFormat="1" ht="13.7" customHeight="1">
      <c r="A5" s="49"/>
      <c r="B5" s="51"/>
      <c r="C5" s="47"/>
      <c r="D5" s="51"/>
      <c r="E5" s="51"/>
      <c r="F5" s="52"/>
      <c r="G5" s="53"/>
    </row>
    <row r="6" spans="1:7" s="5" customFormat="1" ht="15" customHeight="1">
      <c r="A6" s="49"/>
      <c r="B6" s="43" t="s">
        <v>420</v>
      </c>
      <c r="C6" s="89"/>
      <c r="D6" s="43" t="s">
        <v>421</v>
      </c>
      <c r="E6" s="89"/>
      <c r="F6" s="50" t="s">
        <v>422</v>
      </c>
      <c r="G6" s="91"/>
    </row>
    <row r="7" spans="1:7" s="5" customFormat="1" ht="13.7" customHeight="1">
      <c r="A7" s="49"/>
      <c r="B7" s="51" t="s">
        <v>423</v>
      </c>
      <c r="C7" s="51"/>
      <c r="D7" s="51"/>
      <c r="E7" s="51"/>
      <c r="F7" s="52"/>
      <c r="G7" s="53"/>
    </row>
    <row r="8" spans="1:7" s="5" customFormat="1" ht="13.7" customHeight="1">
      <c r="A8" s="49"/>
      <c r="B8" s="47"/>
      <c r="C8" s="47"/>
      <c r="D8" s="47"/>
      <c r="E8" s="47"/>
      <c r="F8" s="47"/>
      <c r="G8" s="48"/>
    </row>
    <row r="9" spans="1:7" s="5" customFormat="1" ht="13.7" customHeight="1">
      <c r="A9" s="49" t="s">
        <v>424</v>
      </c>
      <c r="B9" s="43" t="s">
        <v>418</v>
      </c>
      <c r="C9" s="88"/>
      <c r="D9" s="43" t="s">
        <v>419</v>
      </c>
      <c r="E9" s="89"/>
      <c r="F9" s="90"/>
      <c r="G9" s="91"/>
    </row>
    <row r="10" spans="1:7" s="5" customFormat="1" ht="13.7" customHeight="1">
      <c r="A10" s="49"/>
      <c r="B10" s="51"/>
      <c r="C10" s="47"/>
      <c r="D10" s="51"/>
      <c r="E10" s="51"/>
      <c r="F10" s="52"/>
      <c r="G10" s="53"/>
    </row>
    <row r="11" spans="1:7" s="5" customFormat="1" ht="13.7" customHeight="1">
      <c r="A11" s="49"/>
      <c r="B11" s="43" t="s">
        <v>425</v>
      </c>
      <c r="C11" s="89"/>
      <c r="D11" s="43" t="s">
        <v>421</v>
      </c>
      <c r="E11" s="89"/>
      <c r="F11" s="50" t="s">
        <v>422</v>
      </c>
      <c r="G11" s="91"/>
    </row>
    <row r="12" spans="1:7" s="5" customFormat="1" ht="13.7" customHeight="1">
      <c r="A12" s="49"/>
      <c r="B12" s="51" t="s">
        <v>423</v>
      </c>
      <c r="C12" s="51"/>
      <c r="D12" s="51"/>
      <c r="E12" s="51"/>
      <c r="F12" s="52"/>
      <c r="G12" s="53"/>
    </row>
    <row r="13" spans="1:7" s="5" customFormat="1" ht="13.7" customHeight="1">
      <c r="A13" s="49"/>
      <c r="B13" s="47"/>
      <c r="C13" s="47"/>
      <c r="D13" s="47"/>
      <c r="E13" s="47"/>
      <c r="F13" s="47"/>
      <c r="G13" s="48"/>
    </row>
    <row r="14" spans="1:7" s="5" customFormat="1" ht="12.75" customHeight="1">
      <c r="A14" s="49" t="s">
        <v>426</v>
      </c>
      <c r="B14" s="43" t="s">
        <v>418</v>
      </c>
      <c r="C14" s="88"/>
      <c r="D14" s="43" t="s">
        <v>419</v>
      </c>
      <c r="E14" s="89"/>
      <c r="F14" s="90"/>
      <c r="G14" s="91"/>
    </row>
    <row r="15" spans="1:7" s="5" customFormat="1" ht="13.7" customHeight="1">
      <c r="A15" s="49"/>
      <c r="B15" s="51"/>
      <c r="C15" s="47"/>
      <c r="D15" s="51"/>
      <c r="E15" s="51"/>
      <c r="F15" s="52"/>
      <c r="G15" s="53"/>
    </row>
    <row r="16" spans="1:7" s="5" customFormat="1" ht="16.5" customHeight="1">
      <c r="A16" s="49"/>
      <c r="B16" s="43" t="s">
        <v>425</v>
      </c>
      <c r="C16" s="88"/>
      <c r="D16" s="43" t="s">
        <v>421</v>
      </c>
      <c r="E16" s="89"/>
      <c r="F16" s="50" t="s">
        <v>422</v>
      </c>
      <c r="G16" s="91"/>
    </row>
    <row r="17" spans="1:7" s="5" customFormat="1" ht="15" customHeight="1">
      <c r="A17" s="49"/>
      <c r="B17" s="51" t="s">
        <v>423</v>
      </c>
      <c r="C17" s="51"/>
      <c r="D17" s="51"/>
      <c r="E17" s="51"/>
      <c r="F17" s="52"/>
      <c r="G17" s="53"/>
    </row>
    <row r="18" spans="1:7" s="5" customFormat="1" ht="12.2" customHeight="1">
      <c r="A18" s="49"/>
      <c r="B18" s="47"/>
      <c r="C18" s="47"/>
      <c r="D18" s="47"/>
      <c r="E18" s="47"/>
      <c r="F18" s="47"/>
      <c r="G18" s="48"/>
    </row>
    <row r="19" spans="1:7" s="5" customFormat="1" ht="18" customHeight="1">
      <c r="A19" s="49" t="s">
        <v>427</v>
      </c>
      <c r="B19" s="43" t="s">
        <v>418</v>
      </c>
      <c r="C19" s="88"/>
      <c r="D19" s="43" t="s">
        <v>419</v>
      </c>
      <c r="E19" s="89"/>
      <c r="F19" s="90"/>
      <c r="G19" s="91"/>
    </row>
    <row r="20" spans="1:7" s="5" customFormat="1" ht="15" customHeight="1">
      <c r="A20" s="49"/>
      <c r="B20" s="51"/>
      <c r="C20" s="47"/>
      <c r="D20" s="51"/>
      <c r="E20" s="51"/>
      <c r="F20" s="52"/>
      <c r="G20" s="53"/>
    </row>
    <row r="21" spans="1:7" s="5" customFormat="1" ht="14.25" customHeight="1">
      <c r="A21" s="49"/>
      <c r="B21" s="43" t="s">
        <v>425</v>
      </c>
      <c r="C21" s="89"/>
      <c r="D21" s="43" t="s">
        <v>421</v>
      </c>
      <c r="E21" s="89"/>
      <c r="F21" s="50" t="s">
        <v>422</v>
      </c>
      <c r="G21" s="91"/>
    </row>
    <row r="22" spans="1:7" s="5" customFormat="1" ht="12.75" customHeight="1">
      <c r="A22" s="49"/>
      <c r="B22" s="51" t="s">
        <v>423</v>
      </c>
      <c r="C22" s="51"/>
      <c r="D22" s="51"/>
      <c r="E22" s="51"/>
      <c r="F22" s="52"/>
      <c r="G22" s="53"/>
    </row>
    <row r="23" spans="1:7" s="5" customFormat="1" ht="10.5" customHeight="1">
      <c r="A23" s="49"/>
      <c r="B23" s="51"/>
      <c r="C23" s="51"/>
      <c r="D23" s="51"/>
      <c r="E23" s="51"/>
      <c r="F23" s="52"/>
      <c r="G23" s="53"/>
    </row>
    <row r="24" spans="1:7" s="5" customFormat="1" ht="15" customHeight="1">
      <c r="A24" s="714" t="s">
        <v>428</v>
      </c>
      <c r="B24" s="715"/>
      <c r="C24" s="715"/>
      <c r="D24" s="715"/>
      <c r="E24" s="715"/>
      <c r="F24" s="715"/>
      <c r="G24" s="716"/>
    </row>
    <row r="25" spans="1:7" s="5" customFormat="1" ht="14.25" customHeight="1">
      <c r="A25" s="717"/>
      <c r="B25" s="718"/>
      <c r="C25" s="718"/>
      <c r="D25" s="718"/>
      <c r="E25" s="718"/>
      <c r="F25" s="718"/>
      <c r="G25" s="719"/>
    </row>
    <row r="26" spans="1:7" s="5" customFormat="1" ht="16.5" customHeight="1">
      <c r="A26" s="92"/>
      <c r="B26" s="93"/>
      <c r="C26" s="93"/>
      <c r="D26" s="93"/>
      <c r="E26" s="93"/>
      <c r="F26" s="94"/>
      <c r="G26" s="95"/>
    </row>
    <row r="27" spans="1:7" s="28" customFormat="1" ht="21.75" customHeight="1">
      <c r="A27" s="720" t="s">
        <v>429</v>
      </c>
      <c r="B27" s="721"/>
      <c r="C27" s="721"/>
      <c r="D27" s="721"/>
      <c r="E27" s="721"/>
      <c r="F27" s="721"/>
      <c r="G27" s="722"/>
    </row>
    <row r="28" spans="1:7" s="5" customFormat="1" ht="17.45" customHeight="1">
      <c r="A28" s="54"/>
      <c r="B28" s="50"/>
      <c r="C28" s="50"/>
      <c r="D28" s="50"/>
      <c r="E28" s="50"/>
      <c r="F28" s="50"/>
      <c r="G28" s="55"/>
    </row>
    <row r="29" spans="1:7" s="5" customFormat="1" ht="17.45" customHeight="1">
      <c r="A29" s="47"/>
      <c r="B29" s="723"/>
      <c r="C29" s="712"/>
      <c r="D29"/>
      <c r="E29" s="56"/>
      <c r="F29" s="47"/>
      <c r="G29" s="47"/>
    </row>
    <row r="30" spans="1:7" s="5" customFormat="1" ht="18.75" customHeight="1">
      <c r="A30" s="713" t="s">
        <v>430</v>
      </c>
      <c r="B30" s="712"/>
      <c r="C30" s="712"/>
      <c r="D30" s="712"/>
      <c r="E30" s="712"/>
      <c r="F30" s="47"/>
      <c r="G30" s="47"/>
    </row>
    <row r="31" spans="1:7" s="5" customFormat="1">
      <c r="A31" s="57" t="s">
        <v>431</v>
      </c>
    </row>
    <row r="32" spans="1:7" s="5" customFormat="1">
      <c r="A32" s="57"/>
    </row>
    <row r="33" spans="1:7" s="5" customFormat="1">
      <c r="A33" s="57" t="s">
        <v>432</v>
      </c>
      <c r="B33" s="57"/>
      <c r="C33" s="57"/>
      <c r="D33" s="57"/>
    </row>
    <row r="34" spans="1:7" s="5" customFormat="1"/>
    <row r="35" spans="1:7" s="5" customFormat="1" ht="15.75" customHeight="1">
      <c r="A35" s="494" t="s">
        <v>417</v>
      </c>
      <c r="B35" s="724"/>
      <c r="C35" s="724"/>
      <c r="D35" s="724"/>
      <c r="E35" s="724"/>
      <c r="F35" s="724"/>
      <c r="G35" s="724"/>
    </row>
    <row r="36" spans="1:7" s="5" customFormat="1" ht="15.75" customHeight="1">
      <c r="A36" s="494" t="s">
        <v>424</v>
      </c>
      <c r="B36" s="724"/>
      <c r="C36" s="724"/>
      <c r="D36" s="724"/>
      <c r="E36" s="724"/>
      <c r="F36" s="724"/>
      <c r="G36" s="724"/>
    </row>
    <row r="37" spans="1:7" s="5" customFormat="1" ht="15.75" customHeight="1">
      <c r="A37" s="494" t="s">
        <v>426</v>
      </c>
      <c r="B37" s="724"/>
      <c r="C37" s="724"/>
      <c r="D37" s="724"/>
      <c r="E37" s="724"/>
      <c r="F37" s="724"/>
      <c r="G37" s="724"/>
    </row>
    <row r="38" spans="1:7" s="5" customFormat="1" ht="15.75" customHeight="1">
      <c r="A38" s="494" t="s">
        <v>427</v>
      </c>
      <c r="B38" s="724"/>
      <c r="C38" s="724"/>
      <c r="D38" s="724"/>
      <c r="E38" s="724"/>
      <c r="F38" s="724"/>
      <c r="G38" s="724"/>
    </row>
    <row r="39" spans="1:7" s="5" customFormat="1" ht="15.75" customHeight="1">
      <c r="A39" s="494" t="s">
        <v>433</v>
      </c>
      <c r="B39" s="724"/>
      <c r="C39" s="724"/>
      <c r="D39" s="724"/>
      <c r="E39" s="724"/>
      <c r="F39" s="724"/>
      <c r="G39" s="724"/>
    </row>
    <row r="40" spans="1:7" s="5" customFormat="1"/>
    <row r="41" spans="1:7" s="5" customFormat="1">
      <c r="A41" s="725" t="s">
        <v>434</v>
      </c>
      <c r="B41" s="725"/>
      <c r="C41" s="727"/>
      <c r="D41" s="727"/>
      <c r="E41" s="727"/>
      <c r="F41" s="727"/>
      <c r="G41" s="727"/>
    </row>
    <row r="42" spans="1:7" s="5" customFormat="1"/>
    <row r="43" spans="1:7" s="5" customFormat="1">
      <c r="A43" s="495" t="s">
        <v>435</v>
      </c>
      <c r="B43" s="727"/>
      <c r="C43" s="727"/>
      <c r="D43" s="727"/>
      <c r="E43" s="3" t="s">
        <v>256</v>
      </c>
      <c r="F43" s="726"/>
      <c r="G43" s="726"/>
    </row>
    <row r="44" spans="1:7" s="5" customFormat="1"/>
    <row r="45" spans="1:7" s="5" customFormat="1">
      <c r="A45" s="58" t="s">
        <v>436</v>
      </c>
      <c r="B45" s="544"/>
      <c r="C45" s="103"/>
    </row>
    <row r="46" spans="1:7" s="5" customFormat="1"/>
    <row r="47" spans="1:7" s="5" customFormat="1">
      <c r="D47" s="710" t="s">
        <v>437</v>
      </c>
      <c r="E47" s="710"/>
    </row>
    <row r="48" spans="1:7" s="5" customFormat="1">
      <c r="D48" s="4"/>
      <c r="E48" s="4"/>
      <c r="F48" s="4"/>
    </row>
    <row r="49" spans="1:6" s="5" customFormat="1">
      <c r="B49" s="59"/>
      <c r="D49" s="3"/>
      <c r="E49" s="3"/>
      <c r="F49" s="4"/>
    </row>
    <row r="50" spans="1:6" s="5" customFormat="1"/>
    <row r="51" spans="1:6" s="5" customFormat="1">
      <c r="A51" s="4"/>
      <c r="B51" s="4"/>
      <c r="C51" s="4"/>
      <c r="D51" s="4"/>
      <c r="E51" s="4"/>
    </row>
  </sheetData>
  <sheetProtection algorithmName="SHA-512" hashValue="HYNFwDlwRvGL+8czWShRjmuGVeX2mbu2cJf9vTrNmN+elacPi32qq7y66MhTKW+j9VITTiRZ+GFxq3YTnN7jzA==" saltValue="KvH/QZFEcZ2p12Z5PF6Hzw==" spinCount="100000" sheet="1" formatCells="0" formatColumns="0" formatRows="0" autoFilter="0" pivotTables="0"/>
  <mergeCells count="16">
    <mergeCell ref="D47:E47"/>
    <mergeCell ref="A2:E2"/>
    <mergeCell ref="A30:E30"/>
    <mergeCell ref="A24:G24"/>
    <mergeCell ref="A25:G25"/>
    <mergeCell ref="A27:G27"/>
    <mergeCell ref="B29:C29"/>
    <mergeCell ref="B35:G35"/>
    <mergeCell ref="B36:G36"/>
    <mergeCell ref="B37:G37"/>
    <mergeCell ref="B38:G38"/>
    <mergeCell ref="B39:G39"/>
    <mergeCell ref="A41:B41"/>
    <mergeCell ref="F43:G43"/>
    <mergeCell ref="C41:G41"/>
    <mergeCell ref="B43:D43"/>
  </mergeCells>
  <phoneticPr fontId="0" type="noConversion"/>
  <printOptions horizontalCentered="1"/>
  <pageMargins left="0" right="0" top="0.27559055118110237" bottom="0.39370078740157483" header="0.23622047244094491" footer="0.35433070866141736"/>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A1:K32"/>
  <sheetViews>
    <sheetView topLeftCell="A16" workbookViewId="0">
      <selection activeCell="A25" sqref="A25:XFD29"/>
    </sheetView>
  </sheetViews>
  <sheetFormatPr defaultColWidth="9.140625" defaultRowHeight="12.75"/>
  <cols>
    <col min="1" max="1" width="4.42578125" style="107" customWidth="1"/>
    <col min="2" max="7" width="9.140625" style="107"/>
    <col min="8" max="8" width="9.85546875" style="107" customWidth="1"/>
    <col min="9" max="9" width="5.85546875" style="107" customWidth="1"/>
    <col min="10" max="10" width="6.140625" style="107" customWidth="1"/>
    <col min="11" max="11" width="7" style="107" customWidth="1"/>
    <col min="12" max="16384" width="9.140625" style="107"/>
  </cols>
  <sheetData>
    <row r="1" spans="1:11" ht="15">
      <c r="A1" s="545"/>
      <c r="B1" s="728"/>
      <c r="C1" s="728"/>
      <c r="D1" s="728"/>
      <c r="E1" s="728"/>
      <c r="F1" s="728"/>
      <c r="G1" s="728"/>
      <c r="H1" s="728"/>
      <c r="I1" s="728"/>
      <c r="J1" s="728"/>
      <c r="K1" s="545"/>
    </row>
    <row r="2" spans="1:11" ht="15.75">
      <c r="A2" s="108" t="s">
        <v>438</v>
      </c>
      <c r="B2" s="546"/>
      <c r="C2" s="545"/>
      <c r="D2" s="546"/>
      <c r="E2" s="546"/>
      <c r="F2" s="546"/>
      <c r="G2" s="546"/>
      <c r="H2" s="546"/>
      <c r="I2" s="546"/>
      <c r="J2" s="546"/>
      <c r="K2" s="546"/>
    </row>
    <row r="3" spans="1:11" ht="15">
      <c r="A3" s="740"/>
      <c r="B3" s="731"/>
      <c r="C3" s="731"/>
      <c r="D3" s="731"/>
      <c r="E3" s="731"/>
      <c r="F3" s="731"/>
      <c r="G3" s="731"/>
      <c r="H3" s="731"/>
      <c r="I3" s="731"/>
      <c r="J3" s="731"/>
      <c r="K3" s="731"/>
    </row>
    <row r="4" spans="1:11" ht="81.75" customHeight="1">
      <c r="A4" s="737" t="s">
        <v>439</v>
      </c>
      <c r="B4" s="738"/>
      <c r="C4" s="738"/>
      <c r="D4" s="738"/>
      <c r="E4" s="738"/>
      <c r="F4" s="738"/>
      <c r="G4" s="738"/>
      <c r="H4" s="738"/>
      <c r="I4" s="738"/>
      <c r="J4" s="738"/>
      <c r="K4" s="738"/>
    </row>
    <row r="5" spans="1:11" ht="39.75" customHeight="1">
      <c r="A5" s="737" t="s">
        <v>440</v>
      </c>
      <c r="B5" s="738"/>
      <c r="C5" s="738"/>
      <c r="D5" s="738"/>
      <c r="E5" s="738"/>
      <c r="F5" s="738"/>
      <c r="G5" s="738"/>
      <c r="H5" s="738"/>
      <c r="I5" s="738"/>
      <c r="J5" s="738"/>
      <c r="K5" s="738"/>
    </row>
    <row r="6" spans="1:11" ht="45" customHeight="1">
      <c r="A6" s="737" t="s">
        <v>441</v>
      </c>
      <c r="B6" s="738"/>
      <c r="C6" s="738"/>
      <c r="D6" s="738"/>
      <c r="E6" s="738"/>
      <c r="F6" s="738"/>
      <c r="G6" s="738"/>
      <c r="H6" s="738"/>
      <c r="I6" s="738"/>
      <c r="J6" s="738"/>
      <c r="K6" s="738"/>
    </row>
    <row r="7" spans="1:11" ht="27" customHeight="1">
      <c r="A7" s="737" t="s">
        <v>442</v>
      </c>
      <c r="B7" s="738"/>
      <c r="C7" s="738"/>
      <c r="D7" s="738"/>
      <c r="E7" s="738"/>
      <c r="F7" s="738"/>
      <c r="G7" s="738"/>
      <c r="H7" s="738"/>
      <c r="I7" s="738"/>
      <c r="J7" s="738"/>
      <c r="K7" s="738"/>
    </row>
    <row r="8" spans="1:11">
      <c r="A8" s="737"/>
      <c r="B8" s="738"/>
      <c r="C8" s="738"/>
      <c r="D8" s="738"/>
      <c r="E8" s="738"/>
      <c r="F8" s="738"/>
      <c r="G8" s="738"/>
      <c r="H8" s="738"/>
      <c r="I8" s="738"/>
      <c r="J8" s="738"/>
      <c r="K8" s="738"/>
    </row>
    <row r="9" spans="1:11">
      <c r="A9" s="741" t="s">
        <v>443</v>
      </c>
      <c r="B9" s="738"/>
      <c r="C9" s="738"/>
      <c r="D9" s="738"/>
      <c r="E9" s="738"/>
      <c r="F9" s="738"/>
      <c r="G9" s="738"/>
      <c r="H9" s="738"/>
      <c r="I9" s="738"/>
      <c r="J9" s="738"/>
      <c r="K9" s="738"/>
    </row>
    <row r="10" spans="1:11">
      <c r="A10" s="741"/>
      <c r="B10" s="738"/>
      <c r="C10" s="738"/>
      <c r="D10" s="738"/>
      <c r="E10" s="738"/>
      <c r="F10" s="738"/>
      <c r="G10" s="738"/>
      <c r="H10" s="738"/>
      <c r="I10" s="738"/>
      <c r="J10" s="738"/>
      <c r="K10" s="738"/>
    </row>
    <row r="11" spans="1:11">
      <c r="A11" s="741" t="s">
        <v>444</v>
      </c>
      <c r="B11" s="738"/>
      <c r="C11" s="738"/>
      <c r="D11" s="738"/>
      <c r="E11" s="738"/>
      <c r="F11" s="738"/>
      <c r="G11" s="738"/>
      <c r="H11" s="738"/>
      <c r="I11" s="738"/>
      <c r="J11" s="738"/>
      <c r="K11" s="738"/>
    </row>
    <row r="12" spans="1:11">
      <c r="A12" s="741"/>
      <c r="B12" s="738"/>
      <c r="C12" s="738"/>
      <c r="D12" s="738"/>
      <c r="E12" s="738"/>
      <c r="F12" s="738"/>
      <c r="G12" s="738"/>
      <c r="H12" s="738"/>
      <c r="I12" s="738"/>
      <c r="J12" s="738"/>
      <c r="K12" s="738"/>
    </row>
    <row r="13" spans="1:11" ht="36.75" customHeight="1">
      <c r="A13" s="737" t="s">
        <v>445</v>
      </c>
      <c r="B13" s="738"/>
      <c r="C13" s="738"/>
      <c r="D13" s="738"/>
      <c r="E13" s="738"/>
      <c r="F13" s="738"/>
      <c r="G13" s="738"/>
      <c r="H13" s="738"/>
      <c r="I13" s="738"/>
      <c r="J13" s="738"/>
      <c r="K13" s="738"/>
    </row>
    <row r="14" spans="1:11" ht="16.5" customHeight="1">
      <c r="A14" s="109" t="s">
        <v>446</v>
      </c>
      <c r="B14" s="736" t="s">
        <v>447</v>
      </c>
      <c r="C14" s="736"/>
      <c r="D14" s="736"/>
      <c r="E14" s="736"/>
      <c r="F14" s="736"/>
      <c r="G14" s="736"/>
      <c r="H14" s="736"/>
      <c r="I14" s="736"/>
      <c r="J14" s="736"/>
      <c r="K14" s="736"/>
    </row>
    <row r="15" spans="1:11">
      <c r="A15" s="110"/>
      <c r="B15" s="736" t="s">
        <v>448</v>
      </c>
      <c r="C15" s="736"/>
      <c r="D15" s="736"/>
      <c r="E15" s="736"/>
      <c r="F15" s="736"/>
      <c r="G15" s="736"/>
      <c r="H15" s="736"/>
      <c r="I15" s="736"/>
      <c r="J15" s="736"/>
      <c r="K15" s="736"/>
    </row>
    <row r="16" spans="1:11" ht="18.75" customHeight="1">
      <c r="A16" s="111" t="s">
        <v>449</v>
      </c>
      <c r="B16" s="736" t="s">
        <v>450</v>
      </c>
      <c r="C16" s="736"/>
      <c r="D16" s="736"/>
      <c r="E16" s="736"/>
      <c r="F16" s="736"/>
      <c r="G16" s="736"/>
      <c r="H16" s="736"/>
      <c r="I16" s="736"/>
      <c r="J16" s="736"/>
      <c r="K16" s="736"/>
    </row>
    <row r="17" spans="1:11" ht="19.5" customHeight="1">
      <c r="A17" s="111" t="s">
        <v>451</v>
      </c>
      <c r="B17" s="736" t="s">
        <v>452</v>
      </c>
      <c r="C17" s="736"/>
      <c r="D17" s="736"/>
      <c r="E17" s="736"/>
      <c r="F17" s="736"/>
      <c r="G17" s="736"/>
      <c r="H17" s="736"/>
      <c r="I17" s="736"/>
      <c r="J17" s="736"/>
      <c r="K17" s="736"/>
    </row>
    <row r="18" spans="1:11" ht="16.5" customHeight="1">
      <c r="A18" s="110"/>
      <c r="B18" s="736" t="s">
        <v>453</v>
      </c>
      <c r="C18" s="736"/>
      <c r="D18" s="736"/>
      <c r="E18" s="736"/>
      <c r="F18" s="736"/>
      <c r="G18" s="736"/>
      <c r="H18" s="736"/>
      <c r="I18" s="736"/>
      <c r="J18" s="736"/>
      <c r="K18" s="736"/>
    </row>
    <row r="19" spans="1:11" ht="57.2" customHeight="1">
      <c r="A19" s="737" t="s">
        <v>454</v>
      </c>
      <c r="B19" s="738"/>
      <c r="C19" s="738"/>
      <c r="D19" s="738"/>
      <c r="E19" s="738"/>
      <c r="F19" s="738"/>
      <c r="G19" s="738"/>
      <c r="H19" s="738"/>
      <c r="I19" s="738"/>
      <c r="J19" s="738"/>
      <c r="K19" s="738"/>
    </row>
    <row r="20" spans="1:11" ht="27" customHeight="1">
      <c r="A20" s="737" t="s">
        <v>455</v>
      </c>
      <c r="B20" s="738"/>
      <c r="C20" s="738"/>
      <c r="D20" s="738"/>
      <c r="E20" s="738"/>
      <c r="F20" s="738"/>
      <c r="G20" s="738"/>
      <c r="H20" s="738"/>
      <c r="I20" s="738"/>
      <c r="J20" s="738"/>
      <c r="K20" s="738"/>
    </row>
    <row r="21" spans="1:11" ht="29.25" customHeight="1">
      <c r="A21" s="737" t="s">
        <v>456</v>
      </c>
      <c r="B21" s="738"/>
      <c r="C21" s="738"/>
      <c r="D21" s="738"/>
      <c r="E21" s="738"/>
      <c r="F21" s="738"/>
      <c r="G21" s="738"/>
      <c r="H21" s="738"/>
      <c r="I21" s="738"/>
      <c r="J21" s="738"/>
      <c r="K21" s="738"/>
    </row>
    <row r="22" spans="1:11" ht="45.75" customHeight="1">
      <c r="A22" s="737" t="s">
        <v>457</v>
      </c>
      <c r="B22" s="738"/>
      <c r="C22" s="738"/>
      <c r="D22" s="738"/>
      <c r="E22" s="738"/>
      <c r="F22" s="738"/>
      <c r="G22" s="738"/>
      <c r="H22" s="738"/>
      <c r="I22" s="738"/>
      <c r="J22" s="738"/>
      <c r="K22" s="738"/>
    </row>
    <row r="23" spans="1:11" ht="33.75" customHeight="1">
      <c r="A23" s="737" t="s">
        <v>458</v>
      </c>
      <c r="B23" s="738"/>
      <c r="C23" s="738"/>
      <c r="D23" s="738"/>
      <c r="E23" s="738"/>
      <c r="F23" s="738"/>
      <c r="G23" s="738"/>
      <c r="H23" s="738"/>
      <c r="I23" s="738"/>
      <c r="J23" s="738"/>
      <c r="K23" s="738"/>
    </row>
    <row r="24" spans="1:11">
      <c r="A24" s="739"/>
      <c r="B24" s="731"/>
      <c r="C24" s="731"/>
      <c r="D24" s="731"/>
      <c r="E24" s="731"/>
      <c r="F24" s="731"/>
      <c r="G24" s="731"/>
      <c r="H24" s="731"/>
      <c r="I24" s="731"/>
      <c r="J24" s="731"/>
      <c r="K24" s="731"/>
    </row>
    <row r="25" spans="1:11" ht="15">
      <c r="A25" s="734" t="s">
        <v>459</v>
      </c>
      <c r="B25" s="735"/>
      <c r="C25" s="735"/>
      <c r="D25" s="735"/>
      <c r="E25" s="735"/>
      <c r="F25" s="735"/>
      <c r="G25" s="735"/>
      <c r="H25" s="735"/>
      <c r="I25" s="735"/>
      <c r="J25" s="735"/>
      <c r="K25" s="735"/>
    </row>
    <row r="26" spans="1:11">
      <c r="A26" s="729" t="s">
        <v>460</v>
      </c>
      <c r="B26" s="729"/>
      <c r="C26" s="729"/>
      <c r="D26" s="729"/>
      <c r="E26" s="729"/>
      <c r="F26" s="729"/>
      <c r="G26" s="729"/>
      <c r="H26" s="729"/>
      <c r="I26" s="729"/>
      <c r="J26" s="729"/>
      <c r="K26" s="729"/>
    </row>
    <row r="27" spans="1:11">
      <c r="A27" s="730"/>
      <c r="B27" s="731"/>
      <c r="C27" s="731"/>
      <c r="D27" s="731"/>
      <c r="E27" s="731"/>
      <c r="F27" s="731"/>
      <c r="G27" s="731"/>
      <c r="H27" s="731"/>
      <c r="I27" s="731"/>
      <c r="J27" s="731"/>
      <c r="K27" s="731"/>
    </row>
    <row r="28" spans="1:11" ht="15">
      <c r="A28" s="732" t="s">
        <v>461</v>
      </c>
      <c r="B28" s="733"/>
      <c r="C28" s="733"/>
      <c r="D28" s="733"/>
      <c r="E28" s="733"/>
      <c r="F28" s="733"/>
      <c r="G28" s="733"/>
      <c r="H28" s="733"/>
      <c r="I28" s="733"/>
      <c r="J28" s="733"/>
      <c r="K28" s="733"/>
    </row>
    <row r="29" spans="1:11">
      <c r="A29" s="729" t="s">
        <v>462</v>
      </c>
      <c r="B29" s="729"/>
      <c r="C29" s="729"/>
      <c r="D29" s="729"/>
      <c r="E29" s="729"/>
      <c r="F29" s="729"/>
      <c r="G29" s="729"/>
      <c r="H29" s="729"/>
      <c r="I29" s="729"/>
      <c r="J29" s="729"/>
      <c r="K29" s="729"/>
    </row>
    <row r="30" spans="1:11" ht="15">
      <c r="A30" s="728"/>
      <c r="B30" s="728"/>
      <c r="C30" s="728"/>
      <c r="D30" s="728"/>
      <c r="E30" s="728"/>
      <c r="F30" s="728"/>
      <c r="G30" s="728"/>
      <c r="H30" s="728"/>
      <c r="I30" s="728"/>
      <c r="J30" s="728"/>
      <c r="K30" s="728"/>
    </row>
    <row r="31" spans="1:11" ht="15">
      <c r="A31" s="728"/>
      <c r="B31" s="728"/>
      <c r="C31" s="728"/>
      <c r="D31" s="728"/>
      <c r="E31" s="728"/>
      <c r="F31" s="728"/>
      <c r="G31" s="728"/>
      <c r="H31" s="728"/>
      <c r="I31" s="728"/>
      <c r="J31" s="728"/>
      <c r="K31" s="728"/>
    </row>
    <row r="32" spans="1:11" ht="15">
      <c r="A32" s="728"/>
      <c r="B32" s="728"/>
      <c r="C32" s="728"/>
      <c r="D32" s="728"/>
      <c r="E32" s="728"/>
      <c r="F32" s="728"/>
      <c r="G32" s="728"/>
      <c r="H32" s="728"/>
      <c r="I32" s="728"/>
      <c r="J32" s="728"/>
      <c r="K32" s="728"/>
    </row>
  </sheetData>
  <sheetProtection password="FCB1" sheet="1"/>
  <mergeCells count="31">
    <mergeCell ref="A13:K13"/>
    <mergeCell ref="B1:J1"/>
    <mergeCell ref="A3:K3"/>
    <mergeCell ref="A4:K4"/>
    <mergeCell ref="A5:K5"/>
    <mergeCell ref="A6:K6"/>
    <mergeCell ref="A7:K7"/>
    <mergeCell ref="A8:K8"/>
    <mergeCell ref="A9:K9"/>
    <mergeCell ref="A10:K10"/>
    <mergeCell ref="A11:K11"/>
    <mergeCell ref="A12:K12"/>
    <mergeCell ref="A25:K25"/>
    <mergeCell ref="B14:K14"/>
    <mergeCell ref="B15:K15"/>
    <mergeCell ref="B16:K16"/>
    <mergeCell ref="B17:K17"/>
    <mergeCell ref="B18:K18"/>
    <mergeCell ref="A19:K19"/>
    <mergeCell ref="A20:K20"/>
    <mergeCell ref="A21:K21"/>
    <mergeCell ref="A22:K22"/>
    <mergeCell ref="A23:K23"/>
    <mergeCell ref="A24:K24"/>
    <mergeCell ref="A32:K32"/>
    <mergeCell ref="A26:K26"/>
    <mergeCell ref="A27:K27"/>
    <mergeCell ref="A28:K28"/>
    <mergeCell ref="A29:K29"/>
    <mergeCell ref="A30:K30"/>
    <mergeCell ref="A31:K31"/>
  </mergeCells>
  <pageMargins left="0.70866141732283472" right="0.70866141732283472" top="0.74803149606299213" bottom="0.74803149606299213" header="0.31496062992125984" footer="0.31496062992125984"/>
  <pageSetup paperSize="9" orientation="portrait" verticalDpi="0" r:id="rId1"/>
  <headerFooter>
    <oddFooter>&amp;C- 7 -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pageSetUpPr fitToPage="1"/>
  </sheetPr>
  <dimension ref="A1:K44"/>
  <sheetViews>
    <sheetView topLeftCell="A26" workbookViewId="0">
      <selection activeCell="Q44" sqref="Q44"/>
    </sheetView>
  </sheetViews>
  <sheetFormatPr defaultColWidth="9.140625" defaultRowHeight="12.75"/>
  <cols>
    <col min="1" max="1" width="5" style="104" customWidth="1"/>
    <col min="2" max="8" width="9.140625" style="104"/>
    <col min="9" max="9" width="8" style="104" customWidth="1"/>
    <col min="10" max="10" width="5.42578125" style="104" customWidth="1"/>
    <col min="11" max="11" width="6.42578125" style="104" customWidth="1"/>
    <col min="12" max="16384" width="9.140625" style="104"/>
  </cols>
  <sheetData>
    <row r="1" spans="1:11" ht="16.5" customHeight="1">
      <c r="A1" s="742" t="s">
        <v>463</v>
      </c>
      <c r="B1" s="743"/>
      <c r="C1" s="743"/>
      <c r="D1" s="743"/>
      <c r="E1" s="743"/>
      <c r="F1" s="743"/>
      <c r="G1" s="743"/>
      <c r="H1" s="743"/>
      <c r="I1" s="743"/>
      <c r="J1" s="743"/>
      <c r="K1" s="743"/>
    </row>
    <row r="2" spans="1:11" ht="16.5" customHeight="1">
      <c r="A2" s="744" t="s">
        <v>464</v>
      </c>
      <c r="B2" s="745"/>
      <c r="C2" s="745"/>
      <c r="D2" s="745"/>
      <c r="E2" s="745"/>
      <c r="F2" s="745"/>
      <c r="G2" s="745"/>
      <c r="H2" s="745"/>
      <c r="I2" s="745"/>
      <c r="J2" s="745"/>
      <c r="K2" s="745"/>
    </row>
    <row r="3" spans="1:11" ht="16.5" customHeight="1">
      <c r="A3" s="746"/>
      <c r="B3" s="743"/>
      <c r="C3" s="743"/>
      <c r="D3" s="743"/>
      <c r="E3" s="743"/>
      <c r="F3" s="743"/>
      <c r="G3" s="743"/>
      <c r="H3" s="743"/>
      <c r="I3" s="743"/>
      <c r="J3" s="743"/>
      <c r="K3" s="743"/>
    </row>
    <row r="4" spans="1:11" ht="59.25" customHeight="1">
      <c r="A4" s="747" t="s">
        <v>465</v>
      </c>
      <c r="B4" s="748"/>
      <c r="C4" s="748"/>
      <c r="D4" s="748"/>
      <c r="E4" s="748"/>
      <c r="F4" s="748"/>
      <c r="G4" s="748"/>
      <c r="H4" s="748"/>
      <c r="I4" s="748"/>
      <c r="J4" s="748"/>
      <c r="K4" s="748"/>
    </row>
    <row r="5" spans="1:11" ht="32.25" customHeight="1">
      <c r="A5" s="747" t="s">
        <v>466</v>
      </c>
      <c r="B5" s="748"/>
      <c r="C5" s="748"/>
      <c r="D5" s="748"/>
      <c r="E5" s="748"/>
      <c r="F5" s="748"/>
      <c r="G5" s="748"/>
      <c r="H5" s="748"/>
      <c r="I5" s="748"/>
      <c r="J5" s="748"/>
      <c r="K5" s="748"/>
    </row>
    <row r="6" spans="1:11" ht="43.5" customHeight="1">
      <c r="A6" s="747" t="s">
        <v>467</v>
      </c>
      <c r="B6" s="748"/>
      <c r="C6" s="748"/>
      <c r="D6" s="748"/>
      <c r="E6" s="748"/>
      <c r="F6" s="748"/>
      <c r="G6" s="748"/>
      <c r="H6" s="748"/>
      <c r="I6" s="748"/>
      <c r="J6" s="748"/>
      <c r="K6" s="748"/>
    </row>
    <row r="7" spans="1:11" ht="26.45" customHeight="1">
      <c r="A7" s="747" t="s">
        <v>468</v>
      </c>
      <c r="B7" s="748"/>
      <c r="C7" s="748"/>
      <c r="D7" s="748"/>
      <c r="E7" s="748"/>
      <c r="F7" s="748"/>
      <c r="G7" s="748"/>
      <c r="H7" s="748"/>
      <c r="I7" s="748"/>
      <c r="J7" s="748"/>
      <c r="K7" s="748"/>
    </row>
    <row r="8" spans="1:11" ht="32.25" customHeight="1">
      <c r="A8" s="747" t="s">
        <v>469</v>
      </c>
      <c r="B8" s="748"/>
      <c r="C8" s="748"/>
      <c r="D8" s="748"/>
      <c r="E8" s="748"/>
      <c r="F8" s="748"/>
      <c r="G8" s="748"/>
      <c r="H8" s="748"/>
      <c r="I8" s="748"/>
      <c r="J8" s="748"/>
      <c r="K8" s="748"/>
    </row>
    <row r="9" spans="1:11" ht="17.100000000000001" customHeight="1">
      <c r="A9" s="749" t="s">
        <v>470</v>
      </c>
      <c r="B9" s="750"/>
      <c r="C9" s="750"/>
      <c r="D9" s="750"/>
      <c r="E9" s="750"/>
      <c r="F9" s="750"/>
      <c r="G9" s="750"/>
      <c r="H9" s="750"/>
      <c r="I9" s="750"/>
      <c r="J9" s="750"/>
      <c r="K9" s="750"/>
    </row>
    <row r="10" spans="1:11" ht="26.45" customHeight="1">
      <c r="A10" s="751" t="s">
        <v>471</v>
      </c>
      <c r="B10" s="750"/>
      <c r="C10" s="750"/>
      <c r="D10" s="750"/>
      <c r="E10" s="750"/>
      <c r="F10" s="750"/>
      <c r="G10" s="750"/>
      <c r="H10" s="750"/>
      <c r="I10" s="750"/>
      <c r="J10" s="750"/>
      <c r="K10" s="750"/>
    </row>
    <row r="11" spans="1:11" ht="15" customHeight="1">
      <c r="A11" s="547" t="s">
        <v>472</v>
      </c>
      <c r="B11" s="548" t="s">
        <v>473</v>
      </c>
      <c r="C11" s="548"/>
      <c r="D11" s="548"/>
      <c r="E11" s="548"/>
      <c r="F11" s="548"/>
      <c r="G11" s="548"/>
      <c r="H11" s="548"/>
      <c r="I11" s="548"/>
      <c r="J11" s="548"/>
      <c r="K11" s="548"/>
    </row>
    <row r="12" spans="1:11" ht="15" customHeight="1">
      <c r="A12" s="105" t="s">
        <v>474</v>
      </c>
      <c r="B12" s="548" t="s">
        <v>475</v>
      </c>
      <c r="C12" s="548"/>
      <c r="D12" s="548"/>
      <c r="E12" s="548"/>
      <c r="F12" s="548"/>
      <c r="G12" s="548"/>
      <c r="H12" s="548"/>
      <c r="I12" s="548"/>
      <c r="J12" s="548"/>
      <c r="K12" s="548"/>
    </row>
    <row r="13" spans="1:11" ht="15" customHeight="1">
      <c r="A13" s="547" t="s">
        <v>476</v>
      </c>
      <c r="B13" s="750" t="s">
        <v>477</v>
      </c>
      <c r="C13" s="750"/>
      <c r="D13" s="750"/>
      <c r="E13" s="750"/>
      <c r="F13" s="750"/>
      <c r="G13" s="750"/>
      <c r="H13" s="750"/>
      <c r="I13" s="750"/>
      <c r="J13" s="750"/>
      <c r="K13" s="750"/>
    </row>
    <row r="14" spans="1:11" ht="15" customHeight="1">
      <c r="A14" s="547" t="s">
        <v>478</v>
      </c>
      <c r="B14" s="750" t="s">
        <v>479</v>
      </c>
      <c r="C14" s="750"/>
      <c r="D14" s="750"/>
      <c r="E14" s="750"/>
      <c r="F14" s="750"/>
      <c r="G14" s="750"/>
      <c r="H14" s="750"/>
      <c r="I14" s="750"/>
      <c r="J14" s="750"/>
      <c r="K14" s="750"/>
    </row>
    <row r="15" spans="1:11" ht="15" customHeight="1">
      <c r="A15" s="547"/>
      <c r="B15" s="750" t="s">
        <v>480</v>
      </c>
      <c r="C15" s="750"/>
      <c r="D15" s="750"/>
      <c r="E15" s="750"/>
      <c r="F15" s="750"/>
      <c r="G15" s="750"/>
      <c r="H15" s="750"/>
      <c r="I15" s="750"/>
      <c r="J15" s="750"/>
      <c r="K15" s="750"/>
    </row>
    <row r="16" spans="1:11" ht="15" customHeight="1">
      <c r="A16" s="547"/>
      <c r="B16" s="750" t="s">
        <v>481</v>
      </c>
      <c r="C16" s="750"/>
      <c r="D16" s="750"/>
      <c r="E16" s="750"/>
      <c r="F16" s="750"/>
      <c r="G16" s="750"/>
      <c r="H16" s="750"/>
      <c r="I16" s="750"/>
      <c r="J16" s="750"/>
      <c r="K16" s="750"/>
    </row>
    <row r="17" spans="1:11" ht="15" customHeight="1">
      <c r="A17" s="547" t="s">
        <v>482</v>
      </c>
      <c r="B17" s="752" t="s">
        <v>483</v>
      </c>
      <c r="C17" s="752"/>
      <c r="D17" s="752"/>
      <c r="E17" s="752"/>
      <c r="F17" s="752"/>
      <c r="G17" s="752"/>
      <c r="H17" s="752"/>
      <c r="I17" s="752"/>
      <c r="J17" s="752"/>
      <c r="K17" s="752"/>
    </row>
    <row r="18" spans="1:11" ht="15" customHeight="1">
      <c r="A18" s="547"/>
      <c r="B18" s="750" t="s">
        <v>484</v>
      </c>
      <c r="C18" s="750"/>
      <c r="D18" s="750"/>
      <c r="E18" s="750"/>
      <c r="F18" s="750"/>
      <c r="G18" s="750"/>
      <c r="H18" s="750"/>
      <c r="I18" s="750"/>
      <c r="J18" s="750"/>
      <c r="K18" s="750"/>
    </row>
    <row r="19" spans="1:11" ht="15" customHeight="1">
      <c r="A19" s="547"/>
      <c r="B19" s="750" t="s">
        <v>485</v>
      </c>
      <c r="C19" s="750"/>
      <c r="D19" s="750"/>
      <c r="E19" s="750"/>
      <c r="F19" s="750"/>
      <c r="G19" s="750"/>
      <c r="H19" s="750"/>
      <c r="I19" s="750"/>
      <c r="J19" s="750"/>
      <c r="K19" s="750"/>
    </row>
    <row r="20" spans="1:11" ht="15" customHeight="1">
      <c r="A20" s="547" t="s">
        <v>486</v>
      </c>
      <c r="B20" s="750" t="s">
        <v>487</v>
      </c>
      <c r="C20" s="750"/>
      <c r="D20" s="750"/>
      <c r="E20" s="750"/>
      <c r="F20" s="750"/>
      <c r="G20" s="750"/>
      <c r="H20" s="750"/>
      <c r="I20" s="750"/>
      <c r="J20" s="750"/>
      <c r="K20" s="750"/>
    </row>
    <row r="21" spans="1:11" ht="15" customHeight="1">
      <c r="A21" s="547" t="s">
        <v>488</v>
      </c>
      <c r="B21" s="750" t="s">
        <v>489</v>
      </c>
      <c r="C21" s="750"/>
      <c r="D21" s="750"/>
      <c r="E21" s="750"/>
      <c r="F21" s="750"/>
      <c r="G21" s="750"/>
      <c r="H21" s="750"/>
      <c r="I21" s="750"/>
      <c r="J21" s="750"/>
      <c r="K21" s="750"/>
    </row>
    <row r="22" spans="1:11" ht="15" customHeight="1">
      <c r="A22" s="547" t="s">
        <v>490</v>
      </c>
      <c r="B22" s="750" t="s">
        <v>491</v>
      </c>
      <c r="C22" s="750"/>
      <c r="D22" s="750"/>
      <c r="E22" s="750"/>
      <c r="F22" s="750"/>
      <c r="G22" s="750"/>
      <c r="H22" s="750"/>
      <c r="I22" s="750"/>
      <c r="J22" s="750"/>
      <c r="K22" s="750"/>
    </row>
    <row r="23" spans="1:11" ht="15" customHeight="1">
      <c r="A23" s="547" t="s">
        <v>492</v>
      </c>
      <c r="B23" s="750" t="s">
        <v>493</v>
      </c>
      <c r="C23" s="750"/>
      <c r="D23" s="750"/>
      <c r="E23" s="750"/>
      <c r="F23" s="750"/>
      <c r="G23" s="750"/>
      <c r="H23" s="750"/>
      <c r="I23" s="750"/>
      <c r="J23" s="750"/>
      <c r="K23" s="750"/>
    </row>
    <row r="24" spans="1:11" ht="15" customHeight="1">
      <c r="A24" s="547"/>
      <c r="B24" s="750" t="s">
        <v>494</v>
      </c>
      <c r="C24" s="750"/>
      <c r="D24" s="750"/>
      <c r="E24" s="750"/>
      <c r="F24" s="750"/>
      <c r="G24" s="750"/>
      <c r="H24" s="750"/>
      <c r="I24" s="750"/>
      <c r="J24" s="750"/>
      <c r="K24" s="750"/>
    </row>
    <row r="25" spans="1:11" ht="15" customHeight="1">
      <c r="A25" s="547"/>
      <c r="B25" s="750" t="s">
        <v>495</v>
      </c>
      <c r="C25" s="750"/>
      <c r="D25" s="750"/>
      <c r="E25" s="750"/>
      <c r="F25" s="750"/>
      <c r="G25" s="750"/>
      <c r="H25" s="750"/>
      <c r="I25" s="750"/>
      <c r="J25" s="750"/>
      <c r="K25" s="750"/>
    </row>
    <row r="26" spans="1:11" ht="15" customHeight="1">
      <c r="A26" s="106" t="s">
        <v>496</v>
      </c>
      <c r="B26" s="750" t="s">
        <v>497</v>
      </c>
      <c r="C26" s="750"/>
      <c r="D26" s="750"/>
      <c r="E26" s="750"/>
      <c r="F26" s="750"/>
      <c r="G26" s="750"/>
      <c r="H26" s="750"/>
      <c r="I26" s="750"/>
      <c r="J26" s="750"/>
      <c r="K26" s="750"/>
    </row>
    <row r="27" spans="1:11" ht="15" customHeight="1">
      <c r="A27" s="106"/>
      <c r="B27" s="750" t="s">
        <v>498</v>
      </c>
      <c r="C27" s="750"/>
      <c r="D27" s="750"/>
      <c r="E27" s="750"/>
      <c r="F27" s="750"/>
      <c r="G27" s="750"/>
      <c r="H27" s="750"/>
      <c r="I27" s="750"/>
      <c r="J27" s="750"/>
      <c r="K27" s="750"/>
    </row>
    <row r="28" spans="1:11" ht="15" customHeight="1">
      <c r="A28" s="106" t="s">
        <v>499</v>
      </c>
      <c r="B28" s="750" t="s">
        <v>500</v>
      </c>
      <c r="C28" s="750"/>
      <c r="D28" s="750"/>
      <c r="E28" s="750"/>
      <c r="F28" s="750"/>
      <c r="G28" s="750"/>
      <c r="H28" s="750"/>
      <c r="I28" s="750"/>
      <c r="J28" s="750"/>
      <c r="K28" s="750"/>
    </row>
    <row r="29" spans="1:11" ht="15" customHeight="1">
      <c r="A29" s="106" t="s">
        <v>501</v>
      </c>
      <c r="B29" s="750" t="s">
        <v>502</v>
      </c>
      <c r="C29" s="750"/>
      <c r="D29" s="750"/>
      <c r="E29" s="750"/>
      <c r="F29" s="750"/>
      <c r="G29" s="750"/>
      <c r="H29" s="750"/>
      <c r="I29" s="750"/>
      <c r="J29" s="750"/>
      <c r="K29" s="750"/>
    </row>
    <row r="30" spans="1:11" ht="15" customHeight="1">
      <c r="A30" s="106"/>
      <c r="B30" s="750" t="s">
        <v>503</v>
      </c>
      <c r="C30" s="750"/>
      <c r="D30" s="750"/>
      <c r="E30" s="750"/>
      <c r="F30" s="750"/>
      <c r="G30" s="750"/>
      <c r="H30" s="750"/>
      <c r="I30" s="750"/>
      <c r="J30" s="750"/>
      <c r="K30" s="750"/>
    </row>
    <row r="31" spans="1:11" ht="15" customHeight="1">
      <c r="A31" s="106" t="s">
        <v>504</v>
      </c>
      <c r="B31" s="750" t="s">
        <v>505</v>
      </c>
      <c r="C31" s="750"/>
      <c r="D31" s="750"/>
      <c r="E31" s="750"/>
      <c r="F31" s="750"/>
      <c r="G31" s="750"/>
      <c r="H31" s="750"/>
      <c r="I31" s="750"/>
      <c r="J31" s="750"/>
      <c r="K31" s="750"/>
    </row>
    <row r="32" spans="1:11" ht="15" customHeight="1">
      <c r="A32" s="106" t="s">
        <v>506</v>
      </c>
      <c r="B32" s="750" t="s">
        <v>507</v>
      </c>
      <c r="C32" s="750"/>
      <c r="D32" s="750"/>
      <c r="E32" s="750"/>
      <c r="F32" s="750"/>
      <c r="G32" s="750"/>
      <c r="H32" s="750"/>
      <c r="I32" s="750"/>
      <c r="J32" s="750"/>
      <c r="K32" s="750"/>
    </row>
    <row r="33" spans="1:11" ht="15" customHeight="1">
      <c r="A33" s="106"/>
      <c r="B33" s="750" t="s">
        <v>508</v>
      </c>
      <c r="C33" s="750"/>
      <c r="D33" s="750"/>
      <c r="E33" s="750"/>
      <c r="F33" s="750"/>
      <c r="G33" s="750"/>
      <c r="H33" s="750"/>
      <c r="I33" s="750"/>
      <c r="J33" s="750"/>
      <c r="K33" s="750"/>
    </row>
    <row r="34" spans="1:11" ht="15" customHeight="1">
      <c r="A34" s="106" t="s">
        <v>509</v>
      </c>
      <c r="B34" s="750" t="s">
        <v>510</v>
      </c>
      <c r="C34" s="750"/>
      <c r="D34" s="750"/>
      <c r="E34" s="750"/>
      <c r="F34" s="750"/>
      <c r="G34" s="750"/>
      <c r="H34" s="750"/>
      <c r="I34" s="750"/>
      <c r="J34" s="750"/>
      <c r="K34" s="750"/>
    </row>
    <row r="35" spans="1:11" ht="15" customHeight="1">
      <c r="A35" s="106" t="s">
        <v>511</v>
      </c>
      <c r="B35" s="750" t="s">
        <v>512</v>
      </c>
      <c r="C35" s="750"/>
      <c r="D35" s="750"/>
      <c r="E35" s="750"/>
      <c r="F35" s="750"/>
      <c r="G35" s="750"/>
      <c r="H35" s="750"/>
      <c r="I35" s="750"/>
      <c r="J35" s="750"/>
      <c r="K35" s="750"/>
    </row>
    <row r="36" spans="1:11" ht="15" customHeight="1">
      <c r="A36" s="105"/>
      <c r="B36" s="750" t="s">
        <v>513</v>
      </c>
      <c r="C36" s="750"/>
      <c r="D36" s="750"/>
      <c r="E36" s="750"/>
      <c r="F36" s="750"/>
      <c r="G36" s="750"/>
      <c r="H36" s="750"/>
      <c r="I36" s="750"/>
      <c r="J36" s="750"/>
      <c r="K36" s="750"/>
    </row>
    <row r="37" spans="1:11" ht="25.5" customHeight="1">
      <c r="A37" s="751" t="s">
        <v>514</v>
      </c>
      <c r="B37" s="750"/>
      <c r="C37" s="750"/>
      <c r="D37" s="750"/>
      <c r="E37" s="750"/>
      <c r="F37" s="750"/>
      <c r="G37" s="750"/>
      <c r="H37" s="750"/>
      <c r="I37" s="750"/>
      <c r="J37" s="750"/>
      <c r="K37" s="750"/>
    </row>
    <row r="38" spans="1:11" ht="17.100000000000001" customHeight="1">
      <c r="A38" s="751" t="s">
        <v>515</v>
      </c>
      <c r="B38" s="750"/>
      <c r="C38" s="750"/>
      <c r="D38" s="750"/>
      <c r="E38" s="750"/>
      <c r="F38" s="750"/>
      <c r="G38" s="750"/>
      <c r="H38" s="750"/>
      <c r="I38" s="750"/>
      <c r="J38" s="750"/>
      <c r="K38" s="750"/>
    </row>
    <row r="39" spans="1:11" ht="25.5" customHeight="1">
      <c r="A39" s="751" t="s">
        <v>516</v>
      </c>
      <c r="B39" s="750"/>
      <c r="C39" s="750"/>
      <c r="D39" s="750"/>
      <c r="E39" s="750"/>
      <c r="F39" s="750"/>
      <c r="G39" s="750"/>
      <c r="H39" s="750"/>
      <c r="I39" s="750"/>
      <c r="J39" s="750"/>
      <c r="K39" s="750"/>
    </row>
    <row r="40" spans="1:11" ht="29.25" customHeight="1">
      <c r="A40" s="751" t="s">
        <v>458</v>
      </c>
      <c r="B40" s="750"/>
      <c r="C40" s="750"/>
      <c r="D40" s="750"/>
      <c r="E40" s="750"/>
      <c r="F40" s="750"/>
      <c r="G40" s="750"/>
      <c r="H40" s="750"/>
      <c r="I40" s="750"/>
      <c r="J40" s="750"/>
      <c r="K40" s="750"/>
    </row>
    <row r="41" spans="1:11" ht="17.100000000000001" customHeight="1">
      <c r="A41" s="755" t="s">
        <v>517</v>
      </c>
      <c r="B41" s="753"/>
      <c r="C41" s="753"/>
      <c r="D41" s="753"/>
      <c r="E41" s="753"/>
      <c r="F41" s="753"/>
      <c r="G41" s="753"/>
      <c r="H41" s="753"/>
      <c r="I41" s="753"/>
      <c r="J41" s="753"/>
      <c r="K41" s="753"/>
    </row>
    <row r="42" spans="1:11" ht="17.100000000000001" customHeight="1">
      <c r="A42" s="756" t="s">
        <v>518</v>
      </c>
      <c r="B42" s="756"/>
      <c r="C42" s="756"/>
      <c r="D42" s="756"/>
      <c r="E42" s="756"/>
      <c r="F42" s="756"/>
      <c r="G42" s="756"/>
      <c r="H42" s="756"/>
      <c r="I42" s="756"/>
      <c r="J42" s="756"/>
      <c r="K42" s="756"/>
    </row>
    <row r="43" spans="1:11" ht="17.100000000000001" customHeight="1">
      <c r="A43" s="753" t="s">
        <v>519</v>
      </c>
      <c r="B43" s="753"/>
      <c r="C43" s="753"/>
      <c r="D43" s="753"/>
      <c r="E43" s="753"/>
      <c r="F43" s="753"/>
      <c r="G43" s="753"/>
      <c r="H43" s="753"/>
      <c r="I43" s="753"/>
      <c r="J43" s="753"/>
      <c r="K43" s="753"/>
    </row>
    <row r="44" spans="1:11" ht="17.100000000000001" customHeight="1">
      <c r="A44" s="754" t="s">
        <v>520</v>
      </c>
      <c r="B44" s="754"/>
      <c r="C44" s="754"/>
      <c r="D44" s="754"/>
      <c r="E44" s="754"/>
      <c r="F44" s="754"/>
      <c r="G44" s="754"/>
      <c r="H44" s="754"/>
      <c r="I44" s="754"/>
      <c r="J44" s="754"/>
      <c r="K44" s="754"/>
    </row>
  </sheetData>
  <sheetProtection password="FCB1" sheet="1"/>
  <mergeCells count="42">
    <mergeCell ref="A43:K43"/>
    <mergeCell ref="A44:K44"/>
    <mergeCell ref="A38:K38"/>
    <mergeCell ref="A39:K39"/>
    <mergeCell ref="A40:K40"/>
    <mergeCell ref="A41:K41"/>
    <mergeCell ref="A42:K42"/>
    <mergeCell ref="B33:K33"/>
    <mergeCell ref="B34:K34"/>
    <mergeCell ref="B35:K35"/>
    <mergeCell ref="B36:K36"/>
    <mergeCell ref="A37:K37"/>
    <mergeCell ref="B28:K28"/>
    <mergeCell ref="B29:K29"/>
    <mergeCell ref="B30:K30"/>
    <mergeCell ref="B31:K31"/>
    <mergeCell ref="B32:K32"/>
    <mergeCell ref="B23:K23"/>
    <mergeCell ref="B24:K24"/>
    <mergeCell ref="B25:K25"/>
    <mergeCell ref="B26:K26"/>
    <mergeCell ref="B27:K27"/>
    <mergeCell ref="B18:K18"/>
    <mergeCell ref="B19:K19"/>
    <mergeCell ref="B20:K20"/>
    <mergeCell ref="B21:K21"/>
    <mergeCell ref="B22:K22"/>
    <mergeCell ref="B13:K13"/>
    <mergeCell ref="B14:K14"/>
    <mergeCell ref="B15:K15"/>
    <mergeCell ref="B16:K16"/>
    <mergeCell ref="B17:K17"/>
    <mergeCell ref="A6:K6"/>
    <mergeCell ref="A7:K7"/>
    <mergeCell ref="A8:K8"/>
    <mergeCell ref="A9:K9"/>
    <mergeCell ref="A10:K10"/>
    <mergeCell ref="A1:K1"/>
    <mergeCell ref="A2:K2"/>
    <mergeCell ref="A3:K3"/>
    <mergeCell ref="A4:K4"/>
    <mergeCell ref="A5:K5"/>
  </mergeCells>
  <pageMargins left="0.70866141732283472" right="0.70866141732283472" top="0.74803149606299213" bottom="0.74803149606299213" header="0.31496062992125984" footer="0.31496062992125984"/>
  <pageSetup paperSize="9" scale="89" orientation="portrait" verticalDpi="0" r:id="rId1"/>
  <headerFooter>
    <oddFooter xml:space="preserve">&amp;C- 8 -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R2100"/>
  <sheetViews>
    <sheetView zoomScaleNormal="100" zoomScaleSheetLayoutView="75" workbookViewId="0">
      <pane ySplit="4" topLeftCell="A5" activePane="bottomLeft" state="frozen"/>
      <selection pane="bottomLeft" activeCell="B5" sqref="B5:D5"/>
    </sheetView>
  </sheetViews>
  <sheetFormatPr defaultColWidth="9.140625" defaultRowHeight="18"/>
  <cols>
    <col min="1" max="1" width="5.42578125" style="34" customWidth="1"/>
    <col min="2" max="2" width="12.140625" style="40" customWidth="1"/>
    <col min="3" max="3" width="13.85546875" style="40" customWidth="1"/>
    <col min="4" max="4" width="10.42578125" style="34" customWidth="1"/>
    <col min="5" max="5" width="32.140625" style="37" customWidth="1"/>
    <col min="6" max="6" width="34" style="39" customWidth="1"/>
    <col min="7" max="7" width="20.42578125" style="39" customWidth="1"/>
    <col min="8" max="8" width="24.42578125" style="41" customWidth="1"/>
    <col min="9" max="9" width="9.140625" style="34"/>
    <col min="10" max="10" width="16.42578125" style="37" customWidth="1"/>
    <col min="11" max="11" width="10" style="38" bestFit="1" customWidth="1"/>
    <col min="12" max="18" width="9.140625" style="37"/>
    <col min="19" max="16384" width="9.140625" style="34"/>
  </cols>
  <sheetData>
    <row r="1" spans="1:18" s="64" customFormat="1" ht="23.25">
      <c r="B1" s="63"/>
      <c r="C1" s="63"/>
      <c r="D1" s="535"/>
      <c r="E1" s="626">
        <f>'Foglio iniziale da compilare'!D5</f>
        <v>0</v>
      </c>
      <c r="F1" s="626"/>
      <c r="J1" s="232"/>
      <c r="K1" s="233"/>
    </row>
    <row r="2" spans="1:18" s="64" customFormat="1" ht="23.25">
      <c r="B2" s="63"/>
      <c r="C2" s="63"/>
      <c r="D2" s="627" t="str">
        <f>'Foglio iniziale da compilare'!C42&amp;'Foglio iniziale da compilare'!D23</f>
        <v>TOTALE ENTRATE ANNO -  2024</v>
      </c>
      <c r="E2" s="627"/>
      <c r="F2" s="628"/>
      <c r="G2" s="234" t="s">
        <v>43</v>
      </c>
      <c r="H2" s="230">
        <f>SUM(H5:H2000)</f>
        <v>100</v>
      </c>
      <c r="K2" s="233"/>
    </row>
    <row r="3" spans="1:18" s="64" customFormat="1" ht="24" thickBot="1">
      <c r="B3" s="63"/>
      <c r="C3" s="63"/>
      <c r="D3" s="65"/>
      <c r="E3" s="625"/>
      <c r="F3" s="625"/>
      <c r="G3" s="67" t="s">
        <v>44</v>
      </c>
      <c r="H3" s="231">
        <f>SUBTOTAL(9,H5:H2000)</f>
        <v>100</v>
      </c>
    </row>
    <row r="4" spans="1:18" s="64" customFormat="1" ht="48.2" customHeight="1" thickBot="1">
      <c r="B4" s="235" t="s">
        <v>45</v>
      </c>
      <c r="C4" s="236" t="s">
        <v>46</v>
      </c>
      <c r="D4" s="237" t="s">
        <v>47</v>
      </c>
      <c r="E4" s="238" t="s">
        <v>48</v>
      </c>
      <c r="F4" s="238" t="s">
        <v>49</v>
      </c>
      <c r="G4" s="238" t="s">
        <v>50</v>
      </c>
      <c r="H4" s="239" t="s">
        <v>51</v>
      </c>
      <c r="J4" s="240" t="s">
        <v>52</v>
      </c>
      <c r="K4" s="233"/>
    </row>
    <row r="5" spans="1:18" ht="18" customHeight="1">
      <c r="A5" s="549"/>
      <c r="B5" s="447"/>
      <c r="C5" s="438"/>
      <c r="D5" s="440"/>
      <c r="E5" s="442"/>
      <c r="F5" s="443"/>
      <c r="G5" s="446"/>
      <c r="H5" s="448">
        <v>100</v>
      </c>
      <c r="J5" s="34"/>
      <c r="K5" s="34"/>
      <c r="L5" s="34"/>
      <c r="M5" s="34"/>
      <c r="N5" s="34"/>
      <c r="O5" s="34"/>
      <c r="P5" s="34"/>
      <c r="Q5" s="34"/>
      <c r="R5" s="34"/>
    </row>
    <row r="6" spans="1:18" ht="18" customHeight="1">
      <c r="A6" s="550"/>
      <c r="B6" s="449"/>
      <c r="C6" s="438"/>
      <c r="D6" s="440"/>
      <c r="E6" s="442"/>
      <c r="F6" s="443"/>
      <c r="G6" s="446"/>
      <c r="H6" s="448"/>
      <c r="J6" s="34"/>
      <c r="K6" s="34"/>
      <c r="L6" s="34"/>
      <c r="M6" s="34"/>
      <c r="N6" s="34"/>
      <c r="O6" s="34"/>
      <c r="P6" s="34"/>
      <c r="Q6" s="34"/>
      <c r="R6" s="34"/>
    </row>
    <row r="7" spans="1:18" ht="18" customHeight="1">
      <c r="A7" s="550"/>
      <c r="B7" s="449"/>
      <c r="C7" s="438"/>
      <c r="D7" s="440"/>
      <c r="E7" s="442"/>
      <c r="F7" s="443"/>
      <c r="G7" s="444"/>
      <c r="H7" s="448"/>
      <c r="J7" s="34"/>
      <c r="K7" s="34"/>
      <c r="L7" s="34"/>
      <c r="M7" s="34"/>
      <c r="N7" s="34"/>
      <c r="O7" s="34"/>
      <c r="P7" s="34"/>
      <c r="Q7" s="34"/>
      <c r="R7" s="34"/>
    </row>
    <row r="8" spans="1:18" ht="18" customHeight="1">
      <c r="A8" s="550"/>
      <c r="B8" s="449"/>
      <c r="C8" s="438"/>
      <c r="D8" s="440"/>
      <c r="E8" s="442"/>
      <c r="F8" s="551"/>
      <c r="G8" s="446"/>
      <c r="H8" s="448"/>
      <c r="J8" s="34"/>
      <c r="K8" s="34"/>
      <c r="L8" s="34"/>
      <c r="M8" s="34"/>
      <c r="N8" s="34"/>
      <c r="O8" s="34"/>
      <c r="P8" s="34"/>
      <c r="Q8" s="34"/>
      <c r="R8" s="34"/>
    </row>
    <row r="9" spans="1:18" ht="18" customHeight="1">
      <c r="A9" s="550"/>
      <c r="B9" s="449"/>
      <c r="C9" s="438"/>
      <c r="D9" s="440"/>
      <c r="E9" s="442"/>
      <c r="F9" s="443"/>
      <c r="G9" s="444"/>
      <c r="H9" s="448"/>
      <c r="J9" s="34"/>
      <c r="K9" s="34"/>
      <c r="L9" s="34"/>
      <c r="M9" s="34"/>
      <c r="N9" s="34"/>
      <c r="O9" s="34"/>
      <c r="P9" s="34"/>
      <c r="Q9" s="34"/>
      <c r="R9" s="34"/>
    </row>
    <row r="10" spans="1:18" ht="18" customHeight="1">
      <c r="A10" s="550"/>
      <c r="B10" s="449"/>
      <c r="C10" s="438"/>
      <c r="D10" s="440"/>
      <c r="E10" s="442"/>
      <c r="F10" s="443"/>
      <c r="G10" s="444"/>
      <c r="H10" s="448"/>
      <c r="J10" s="34"/>
      <c r="K10" s="34"/>
      <c r="L10" s="34"/>
      <c r="M10" s="34"/>
      <c r="N10" s="34"/>
      <c r="O10" s="34"/>
      <c r="P10" s="34"/>
      <c r="Q10" s="34"/>
      <c r="R10" s="34"/>
    </row>
    <row r="11" spans="1:18" ht="18" customHeight="1">
      <c r="A11" s="550"/>
      <c r="B11" s="449"/>
      <c r="C11" s="438"/>
      <c r="D11" s="440"/>
      <c r="E11" s="442"/>
      <c r="F11" s="443"/>
      <c r="G11" s="446"/>
      <c r="H11" s="448"/>
      <c r="J11" s="34"/>
      <c r="K11" s="34"/>
      <c r="L11" s="34"/>
      <c r="M11" s="34"/>
      <c r="N11" s="34"/>
      <c r="O11" s="34"/>
      <c r="P11" s="34"/>
      <c r="Q11" s="34"/>
      <c r="R11" s="34"/>
    </row>
    <row r="12" spans="1:18" ht="18" customHeight="1">
      <c r="A12" s="550"/>
      <c r="B12" s="449"/>
      <c r="C12" s="438"/>
      <c r="D12" s="440"/>
      <c r="E12" s="442"/>
      <c r="F12" s="443"/>
      <c r="G12" s="446"/>
      <c r="H12" s="448"/>
      <c r="J12" s="34"/>
      <c r="K12" s="34"/>
      <c r="L12" s="34"/>
      <c r="M12" s="34"/>
      <c r="N12" s="34"/>
      <c r="O12" s="34"/>
      <c r="P12" s="34"/>
      <c r="Q12" s="34"/>
      <c r="R12" s="34"/>
    </row>
    <row r="13" spans="1:18" ht="18" customHeight="1">
      <c r="A13" s="550"/>
      <c r="B13" s="449"/>
      <c r="C13" s="438"/>
      <c r="D13" s="440"/>
      <c r="E13" s="442"/>
      <c r="F13" s="443"/>
      <c r="G13" s="446"/>
      <c r="H13" s="448"/>
      <c r="J13" s="34"/>
      <c r="K13" s="34"/>
      <c r="L13" s="34"/>
      <c r="M13" s="34"/>
      <c r="N13" s="34"/>
      <c r="O13" s="34"/>
      <c r="P13" s="34"/>
      <c r="Q13" s="34"/>
      <c r="R13" s="34"/>
    </row>
    <row r="14" spans="1:18" ht="18" customHeight="1">
      <c r="A14" s="550"/>
      <c r="B14" s="449"/>
      <c r="C14" s="438"/>
      <c r="D14" s="440"/>
      <c r="E14" s="442"/>
      <c r="F14" s="443"/>
      <c r="G14" s="446"/>
      <c r="H14" s="448"/>
      <c r="J14" s="34"/>
      <c r="K14" s="34"/>
      <c r="L14" s="34"/>
      <c r="M14" s="34"/>
      <c r="N14" s="34"/>
      <c r="O14" s="34"/>
      <c r="P14" s="34"/>
      <c r="Q14" s="34"/>
      <c r="R14" s="34"/>
    </row>
    <row r="15" spans="1:18" ht="18" customHeight="1">
      <c r="A15" s="550"/>
      <c r="B15" s="447"/>
      <c r="C15" s="438"/>
      <c r="D15" s="440"/>
      <c r="E15" s="442"/>
      <c r="F15" s="443"/>
      <c r="G15" s="446"/>
      <c r="H15" s="448"/>
      <c r="J15" s="34"/>
      <c r="K15" s="34"/>
      <c r="L15" s="34"/>
      <c r="M15" s="34"/>
      <c r="N15" s="34"/>
      <c r="O15" s="34"/>
      <c r="P15" s="34"/>
      <c r="Q15" s="34"/>
      <c r="R15" s="34"/>
    </row>
    <row r="16" spans="1:18" ht="18" customHeight="1">
      <c r="A16" s="550"/>
      <c r="B16" s="447"/>
      <c r="C16" s="438"/>
      <c r="D16" s="440"/>
      <c r="E16" s="442"/>
      <c r="F16" s="443"/>
      <c r="G16" s="446"/>
      <c r="H16" s="448"/>
      <c r="J16" s="34"/>
      <c r="K16" s="34"/>
      <c r="L16" s="34"/>
      <c r="M16" s="34"/>
      <c r="N16" s="34"/>
      <c r="O16" s="34"/>
      <c r="P16" s="34"/>
      <c r="Q16" s="34"/>
      <c r="R16" s="34"/>
    </row>
    <row r="17" spans="1:18" ht="18" customHeight="1">
      <c r="A17" s="550"/>
      <c r="B17" s="447"/>
      <c r="C17" s="438"/>
      <c r="D17" s="440"/>
      <c r="E17" s="442"/>
      <c r="F17" s="443"/>
      <c r="G17" s="446"/>
      <c r="H17" s="448"/>
      <c r="J17" s="34"/>
      <c r="K17" s="34"/>
      <c r="L17" s="34"/>
      <c r="M17" s="34"/>
      <c r="N17" s="34"/>
      <c r="O17" s="34"/>
      <c r="P17" s="34"/>
      <c r="Q17" s="34"/>
      <c r="R17" s="34"/>
    </row>
    <row r="18" spans="1:18" ht="18" customHeight="1">
      <c r="A18" s="550"/>
      <c r="B18" s="449"/>
      <c r="C18" s="438"/>
      <c r="D18" s="440"/>
      <c r="E18" s="442"/>
      <c r="F18" s="443"/>
      <c r="G18" s="446"/>
      <c r="H18" s="448"/>
      <c r="J18" s="34"/>
      <c r="K18" s="34"/>
      <c r="L18" s="34"/>
      <c r="M18" s="34"/>
      <c r="N18" s="34"/>
      <c r="O18" s="34"/>
      <c r="P18" s="34"/>
      <c r="Q18" s="34"/>
      <c r="R18" s="34"/>
    </row>
    <row r="19" spans="1:18" ht="18" customHeight="1">
      <c r="A19" s="550"/>
      <c r="B19" s="447"/>
      <c r="C19" s="438"/>
      <c r="D19" s="440"/>
      <c r="E19" s="442"/>
      <c r="F19" s="443"/>
      <c r="G19" s="444"/>
      <c r="H19" s="448"/>
      <c r="J19" s="34"/>
      <c r="K19" s="34"/>
      <c r="L19" s="34"/>
      <c r="M19" s="34"/>
      <c r="N19" s="34"/>
      <c r="O19" s="34"/>
      <c r="P19" s="34"/>
      <c r="Q19" s="34"/>
      <c r="R19" s="34"/>
    </row>
    <row r="20" spans="1:18" ht="18" customHeight="1">
      <c r="A20" s="550"/>
      <c r="B20" s="447"/>
      <c r="C20" s="438"/>
      <c r="D20" s="440"/>
      <c r="E20" s="442"/>
      <c r="F20" s="551"/>
      <c r="G20" s="446"/>
      <c r="H20" s="448"/>
      <c r="J20" s="34"/>
      <c r="K20" s="34"/>
      <c r="L20" s="34"/>
      <c r="M20" s="34"/>
      <c r="N20" s="34"/>
      <c r="O20" s="34"/>
      <c r="P20" s="34"/>
      <c r="Q20" s="34"/>
      <c r="R20" s="34"/>
    </row>
    <row r="21" spans="1:18" ht="18" customHeight="1">
      <c r="A21" s="550"/>
      <c r="B21" s="447"/>
      <c r="C21" s="438"/>
      <c r="D21" s="440"/>
      <c r="E21" s="442"/>
      <c r="F21" s="443"/>
      <c r="G21" s="444"/>
      <c r="H21" s="448"/>
      <c r="J21" s="34"/>
      <c r="K21" s="34"/>
      <c r="L21" s="34"/>
      <c r="M21" s="34"/>
      <c r="N21" s="34"/>
      <c r="O21" s="34"/>
      <c r="P21" s="34"/>
      <c r="Q21" s="34"/>
      <c r="R21" s="34"/>
    </row>
    <row r="22" spans="1:18" ht="18" customHeight="1">
      <c r="A22" s="550"/>
      <c r="B22" s="447"/>
      <c r="C22" s="438"/>
      <c r="D22" s="440"/>
      <c r="E22" s="442"/>
      <c r="F22" s="443"/>
      <c r="G22" s="444"/>
      <c r="H22" s="448"/>
      <c r="J22" s="34"/>
      <c r="K22" s="34"/>
      <c r="L22" s="34"/>
      <c r="M22" s="34"/>
      <c r="N22" s="34"/>
      <c r="O22" s="34"/>
      <c r="P22" s="34"/>
      <c r="Q22" s="34"/>
      <c r="R22" s="34"/>
    </row>
    <row r="23" spans="1:18" ht="18" customHeight="1">
      <c r="A23" s="550"/>
      <c r="B23" s="449"/>
      <c r="C23" s="438"/>
      <c r="D23" s="440"/>
      <c r="E23" s="442"/>
      <c r="F23" s="443"/>
      <c r="G23" s="446"/>
      <c r="H23" s="448"/>
      <c r="J23" s="34"/>
      <c r="K23" s="34"/>
      <c r="L23" s="34"/>
      <c r="M23" s="34"/>
      <c r="N23" s="34"/>
      <c r="O23" s="34"/>
      <c r="P23" s="34"/>
      <c r="Q23" s="34"/>
      <c r="R23" s="34"/>
    </row>
    <row r="24" spans="1:18" ht="18" customHeight="1">
      <c r="A24" s="550"/>
      <c r="B24" s="449"/>
      <c r="C24" s="438"/>
      <c r="D24" s="440"/>
      <c r="E24" s="442"/>
      <c r="F24" s="443"/>
      <c r="G24" s="446"/>
      <c r="H24" s="448"/>
      <c r="J24" s="34"/>
      <c r="K24" s="34"/>
      <c r="L24" s="34"/>
      <c r="M24" s="34"/>
      <c r="N24" s="34"/>
      <c r="O24" s="34"/>
      <c r="P24" s="34"/>
      <c r="Q24" s="34"/>
      <c r="R24" s="34"/>
    </row>
    <row r="25" spans="1:18" ht="18" customHeight="1">
      <c r="A25" s="550"/>
      <c r="B25" s="449"/>
      <c r="C25" s="438"/>
      <c r="D25" s="440"/>
      <c r="E25" s="442"/>
      <c r="F25" s="443"/>
      <c r="G25" s="446"/>
      <c r="H25" s="448"/>
      <c r="J25" s="34"/>
      <c r="K25" s="34"/>
      <c r="L25" s="34"/>
      <c r="M25" s="34"/>
      <c r="N25" s="34"/>
      <c r="O25" s="34"/>
      <c r="P25" s="34"/>
      <c r="Q25" s="34"/>
      <c r="R25" s="34"/>
    </row>
    <row r="26" spans="1:18" ht="18" customHeight="1">
      <c r="A26" s="550"/>
      <c r="B26" s="449"/>
      <c r="C26" s="438"/>
      <c r="D26" s="440"/>
      <c r="E26" s="442"/>
      <c r="F26" s="443"/>
      <c r="G26" s="446"/>
      <c r="H26" s="448"/>
      <c r="J26" s="34"/>
      <c r="K26" s="34"/>
      <c r="L26" s="34"/>
      <c r="M26" s="34"/>
      <c r="N26" s="34"/>
      <c r="O26" s="34"/>
      <c r="P26" s="34"/>
      <c r="Q26" s="34"/>
      <c r="R26" s="34"/>
    </row>
    <row r="27" spans="1:18" ht="18" customHeight="1">
      <c r="A27" s="550"/>
      <c r="B27" s="449"/>
      <c r="C27" s="438"/>
      <c r="D27" s="440"/>
      <c r="E27" s="442"/>
      <c r="F27" s="443"/>
      <c r="G27" s="446"/>
      <c r="H27" s="448"/>
      <c r="J27" s="34"/>
      <c r="K27" s="34"/>
      <c r="L27" s="34"/>
      <c r="M27" s="34"/>
      <c r="N27" s="34"/>
      <c r="O27" s="34"/>
      <c r="P27" s="34"/>
      <c r="Q27" s="34"/>
      <c r="R27" s="34"/>
    </row>
    <row r="28" spans="1:18" ht="18" customHeight="1">
      <c r="A28" s="550"/>
      <c r="B28" s="449"/>
      <c r="C28" s="438"/>
      <c r="D28" s="440"/>
      <c r="E28" s="442"/>
      <c r="F28" s="443"/>
      <c r="G28" s="446"/>
      <c r="H28" s="448"/>
      <c r="J28" s="34"/>
      <c r="K28" s="34"/>
      <c r="L28" s="34"/>
      <c r="M28" s="34"/>
      <c r="N28" s="34"/>
      <c r="O28" s="34"/>
      <c r="P28" s="34"/>
      <c r="Q28" s="34"/>
      <c r="R28" s="34"/>
    </row>
    <row r="29" spans="1:18" ht="18" customHeight="1">
      <c r="A29" s="550"/>
      <c r="B29" s="449"/>
      <c r="C29" s="438"/>
      <c r="D29" s="440"/>
      <c r="E29" s="442"/>
      <c r="F29" s="443"/>
      <c r="G29" s="446"/>
      <c r="H29" s="448"/>
      <c r="J29" s="34"/>
      <c r="K29" s="34"/>
      <c r="L29" s="34"/>
      <c r="M29" s="34"/>
      <c r="N29" s="34"/>
      <c r="O29" s="34"/>
      <c r="P29" s="34"/>
      <c r="Q29" s="34"/>
      <c r="R29" s="34"/>
    </row>
    <row r="30" spans="1:18" ht="18" customHeight="1">
      <c r="A30" s="550"/>
      <c r="B30" s="449"/>
      <c r="C30" s="438"/>
      <c r="D30" s="440"/>
      <c r="E30" s="442"/>
      <c r="F30" s="443"/>
      <c r="G30" s="446"/>
      <c r="H30" s="448"/>
      <c r="J30" s="34"/>
      <c r="K30" s="34"/>
      <c r="L30" s="34"/>
      <c r="M30" s="34"/>
      <c r="N30" s="34"/>
      <c r="O30" s="34"/>
      <c r="P30" s="34"/>
      <c r="Q30" s="34"/>
      <c r="R30" s="34"/>
    </row>
    <row r="31" spans="1:18" ht="18" customHeight="1">
      <c r="A31" s="550"/>
      <c r="B31" s="449"/>
      <c r="C31" s="438"/>
      <c r="D31" s="440"/>
      <c r="E31" s="442"/>
      <c r="F31" s="443"/>
      <c r="G31" s="444"/>
      <c r="H31" s="448"/>
      <c r="J31" s="34"/>
      <c r="K31" s="34"/>
      <c r="L31" s="34"/>
      <c r="M31" s="34"/>
      <c r="N31" s="34"/>
      <c r="O31" s="34"/>
      <c r="P31" s="34"/>
      <c r="Q31" s="34"/>
      <c r="R31" s="34"/>
    </row>
    <row r="32" spans="1:18" ht="18" customHeight="1">
      <c r="A32" s="550"/>
      <c r="B32" s="449"/>
      <c r="C32" s="438"/>
      <c r="D32" s="440"/>
      <c r="E32" s="442"/>
      <c r="F32" s="551"/>
      <c r="G32" s="446"/>
      <c r="H32" s="448"/>
      <c r="J32" s="34"/>
      <c r="K32" s="34"/>
      <c r="L32" s="34"/>
      <c r="M32" s="34"/>
      <c r="N32" s="34"/>
      <c r="O32" s="34"/>
      <c r="P32" s="34"/>
      <c r="Q32" s="34"/>
      <c r="R32" s="34"/>
    </row>
    <row r="33" spans="1:18" ht="18" customHeight="1">
      <c r="A33" s="550"/>
      <c r="B33" s="449"/>
      <c r="C33" s="438"/>
      <c r="D33" s="440"/>
      <c r="E33" s="442"/>
      <c r="F33" s="443"/>
      <c r="G33" s="444"/>
      <c r="H33" s="448"/>
      <c r="J33" s="34"/>
      <c r="K33" s="34"/>
      <c r="L33" s="34"/>
      <c r="M33" s="34"/>
      <c r="N33" s="34"/>
      <c r="O33" s="34"/>
      <c r="P33" s="34"/>
      <c r="Q33" s="34"/>
      <c r="R33" s="34"/>
    </row>
    <row r="34" spans="1:18" ht="18" customHeight="1">
      <c r="A34" s="550"/>
      <c r="B34" s="449"/>
      <c r="C34" s="438"/>
      <c r="D34" s="440"/>
      <c r="E34" s="442"/>
      <c r="F34" s="443"/>
      <c r="G34" s="444"/>
      <c r="H34" s="448"/>
      <c r="J34" s="34"/>
      <c r="K34" s="34"/>
      <c r="L34" s="34"/>
      <c r="M34" s="34"/>
      <c r="N34" s="34"/>
      <c r="O34" s="34"/>
      <c r="P34" s="34"/>
      <c r="Q34" s="34"/>
      <c r="R34" s="34"/>
    </row>
    <row r="35" spans="1:18" ht="18" customHeight="1">
      <c r="A35" s="550"/>
      <c r="B35" s="449"/>
      <c r="C35" s="438"/>
      <c r="D35" s="440"/>
      <c r="E35" s="442"/>
      <c r="F35" s="443"/>
      <c r="G35" s="446"/>
      <c r="H35" s="448"/>
      <c r="J35" s="34"/>
      <c r="K35" s="34"/>
      <c r="L35" s="34"/>
      <c r="M35" s="34"/>
      <c r="N35" s="34"/>
      <c r="O35" s="34"/>
      <c r="P35" s="34"/>
      <c r="Q35" s="34"/>
      <c r="R35" s="34"/>
    </row>
    <row r="36" spans="1:18" ht="18" customHeight="1">
      <c r="A36" s="550"/>
      <c r="B36" s="449"/>
      <c r="C36" s="438"/>
      <c r="D36" s="440"/>
      <c r="E36" s="442"/>
      <c r="F36" s="443"/>
      <c r="G36" s="446"/>
      <c r="H36" s="448"/>
      <c r="J36" s="34"/>
      <c r="K36" s="34"/>
      <c r="L36" s="34"/>
      <c r="M36" s="34"/>
      <c r="N36" s="34"/>
      <c r="O36" s="34"/>
      <c r="P36" s="34"/>
      <c r="Q36" s="34"/>
      <c r="R36" s="34"/>
    </row>
    <row r="37" spans="1:18" ht="18" customHeight="1">
      <c r="A37" s="550"/>
      <c r="B37" s="449"/>
      <c r="C37" s="438"/>
      <c r="D37" s="440"/>
      <c r="E37" s="442"/>
      <c r="F37" s="443"/>
      <c r="G37" s="446"/>
      <c r="H37" s="448"/>
      <c r="J37" s="34"/>
      <c r="K37" s="34"/>
      <c r="L37" s="34"/>
      <c r="M37" s="34"/>
      <c r="N37" s="34"/>
      <c r="O37" s="34"/>
      <c r="P37" s="34"/>
      <c r="Q37" s="34"/>
      <c r="R37" s="34"/>
    </row>
    <row r="38" spans="1:18" ht="18" customHeight="1">
      <c r="A38" s="550"/>
      <c r="B38" s="449"/>
      <c r="C38" s="438"/>
      <c r="D38" s="440"/>
      <c r="E38" s="442"/>
      <c r="F38" s="443"/>
      <c r="G38" s="446"/>
      <c r="H38" s="448"/>
      <c r="J38" s="34"/>
      <c r="K38" s="34"/>
      <c r="L38" s="34"/>
      <c r="M38" s="34"/>
      <c r="N38" s="34"/>
      <c r="O38" s="34"/>
      <c r="P38" s="34"/>
      <c r="Q38" s="34"/>
      <c r="R38" s="34"/>
    </row>
    <row r="39" spans="1:18" ht="18" customHeight="1">
      <c r="A39" s="550"/>
      <c r="B39" s="449"/>
      <c r="C39" s="438"/>
      <c r="D39" s="440"/>
      <c r="E39" s="442"/>
      <c r="F39" s="443"/>
      <c r="G39" s="446"/>
      <c r="H39" s="448"/>
      <c r="J39" s="34"/>
      <c r="K39" s="34"/>
      <c r="L39" s="34"/>
      <c r="M39" s="34"/>
      <c r="N39" s="34"/>
      <c r="O39" s="34"/>
      <c r="P39" s="34"/>
      <c r="Q39" s="34"/>
      <c r="R39" s="34"/>
    </row>
    <row r="40" spans="1:18" ht="18" customHeight="1">
      <c r="A40" s="550"/>
      <c r="B40" s="449"/>
      <c r="C40" s="438"/>
      <c r="D40" s="440"/>
      <c r="E40" s="442"/>
      <c r="F40" s="443"/>
      <c r="G40" s="446"/>
      <c r="H40" s="448"/>
      <c r="J40" s="34"/>
      <c r="K40" s="34"/>
      <c r="L40" s="34"/>
      <c r="M40" s="34"/>
      <c r="N40" s="34"/>
      <c r="O40" s="34"/>
      <c r="P40" s="34"/>
      <c r="Q40" s="34"/>
      <c r="R40" s="34"/>
    </row>
    <row r="41" spans="1:18" ht="18" customHeight="1">
      <c r="A41" s="550"/>
      <c r="B41" s="449"/>
      <c r="C41" s="438"/>
      <c r="D41" s="440"/>
      <c r="E41" s="442"/>
      <c r="F41" s="443"/>
      <c r="G41" s="446"/>
      <c r="H41" s="448"/>
      <c r="J41" s="34"/>
      <c r="K41" s="34"/>
      <c r="L41" s="34"/>
      <c r="M41" s="34"/>
      <c r="N41" s="34"/>
      <c r="O41" s="34"/>
      <c r="P41" s="34"/>
      <c r="Q41" s="34"/>
      <c r="R41" s="34"/>
    </row>
    <row r="42" spans="1:18" ht="18" customHeight="1">
      <c r="A42" s="550"/>
      <c r="B42" s="447"/>
      <c r="C42" s="438"/>
      <c r="D42" s="440"/>
      <c r="E42" s="442"/>
      <c r="F42" s="443"/>
      <c r="G42" s="446"/>
      <c r="H42" s="448"/>
      <c r="J42" s="34"/>
      <c r="K42" s="34"/>
      <c r="L42" s="34"/>
      <c r="M42" s="34"/>
      <c r="N42" s="34"/>
      <c r="O42" s="34"/>
      <c r="P42" s="34"/>
      <c r="Q42" s="34"/>
      <c r="R42" s="34"/>
    </row>
    <row r="43" spans="1:18" ht="18" customHeight="1">
      <c r="A43" s="550"/>
      <c r="B43" s="447"/>
      <c r="C43" s="438"/>
      <c r="D43" s="440"/>
      <c r="E43" s="442"/>
      <c r="F43" s="443"/>
      <c r="G43" s="444"/>
      <c r="H43" s="448"/>
      <c r="J43" s="34"/>
      <c r="K43" s="34"/>
      <c r="L43" s="34"/>
      <c r="M43" s="34"/>
      <c r="N43" s="34"/>
      <c r="O43" s="34"/>
      <c r="P43" s="34"/>
      <c r="Q43" s="34"/>
      <c r="R43" s="34"/>
    </row>
    <row r="44" spans="1:18" ht="18" customHeight="1">
      <c r="A44" s="550"/>
      <c r="B44" s="447"/>
      <c r="C44" s="438"/>
      <c r="D44" s="440"/>
      <c r="E44" s="442"/>
      <c r="F44" s="551"/>
      <c r="G44" s="446"/>
      <c r="H44" s="448"/>
      <c r="J44" s="34"/>
      <c r="K44" s="34"/>
      <c r="L44" s="34"/>
      <c r="M44" s="34"/>
      <c r="N44" s="34"/>
      <c r="O44" s="34"/>
      <c r="P44" s="34"/>
      <c r="Q44" s="34"/>
      <c r="R44" s="34"/>
    </row>
    <row r="45" spans="1:18" ht="18" customHeight="1">
      <c r="A45" s="550"/>
      <c r="B45" s="447"/>
      <c r="C45" s="438"/>
      <c r="D45" s="440"/>
      <c r="E45" s="442"/>
      <c r="F45" s="443"/>
      <c r="G45" s="444"/>
      <c r="H45" s="448"/>
      <c r="J45" s="34"/>
      <c r="K45" s="34"/>
      <c r="L45" s="34"/>
      <c r="M45" s="34"/>
      <c r="N45" s="34"/>
      <c r="O45" s="34"/>
      <c r="P45" s="34"/>
      <c r="Q45" s="34"/>
      <c r="R45" s="34"/>
    </row>
    <row r="46" spans="1:18" ht="18" customHeight="1">
      <c r="A46" s="550"/>
      <c r="B46" s="447"/>
      <c r="C46" s="438"/>
      <c r="D46" s="440"/>
      <c r="E46" s="442"/>
      <c r="F46" s="443"/>
      <c r="G46" s="444"/>
      <c r="H46" s="448"/>
      <c r="J46" s="34"/>
      <c r="K46" s="34"/>
      <c r="L46" s="34"/>
      <c r="M46" s="34"/>
      <c r="N46" s="34"/>
      <c r="O46" s="34"/>
      <c r="P46" s="34"/>
      <c r="Q46" s="34"/>
      <c r="R46" s="34"/>
    </row>
    <row r="47" spans="1:18" ht="18" customHeight="1">
      <c r="A47" s="550"/>
      <c r="B47" s="449"/>
      <c r="C47" s="438"/>
      <c r="D47" s="440"/>
      <c r="E47" s="442"/>
      <c r="F47" s="443"/>
      <c r="G47" s="446"/>
      <c r="H47" s="448"/>
      <c r="J47" s="34"/>
      <c r="K47" s="34"/>
      <c r="L47" s="34"/>
      <c r="M47" s="34"/>
      <c r="N47" s="34"/>
      <c r="O47" s="34"/>
      <c r="P47" s="34"/>
      <c r="Q47" s="34"/>
      <c r="R47" s="34"/>
    </row>
    <row r="48" spans="1:18" ht="18" customHeight="1">
      <c r="A48" s="550"/>
      <c r="B48" s="447"/>
      <c r="C48" s="438"/>
      <c r="D48" s="440"/>
      <c r="E48" s="442"/>
      <c r="F48" s="443"/>
      <c r="G48" s="446"/>
      <c r="H48" s="448"/>
      <c r="J48" s="34"/>
      <c r="K48" s="34"/>
      <c r="L48" s="34"/>
      <c r="M48" s="34"/>
      <c r="N48" s="34"/>
      <c r="O48" s="34"/>
      <c r="P48" s="34"/>
      <c r="Q48" s="34"/>
      <c r="R48" s="34"/>
    </row>
    <row r="49" spans="1:18" ht="18" customHeight="1">
      <c r="A49" s="550"/>
      <c r="B49" s="449"/>
      <c r="C49" s="438"/>
      <c r="D49" s="440"/>
      <c r="E49" s="442"/>
      <c r="F49" s="443"/>
      <c r="G49" s="446"/>
      <c r="H49" s="448"/>
      <c r="J49" s="34"/>
      <c r="K49" s="34"/>
      <c r="L49" s="34"/>
      <c r="M49" s="34"/>
      <c r="N49" s="34"/>
      <c r="O49" s="34"/>
      <c r="P49" s="34"/>
      <c r="Q49" s="34"/>
      <c r="R49" s="34"/>
    </row>
    <row r="50" spans="1:18" ht="18" customHeight="1">
      <c r="A50" s="550"/>
      <c r="B50" s="449"/>
      <c r="C50" s="438"/>
      <c r="D50" s="440"/>
      <c r="E50" s="442"/>
      <c r="F50" s="443"/>
      <c r="G50" s="446"/>
      <c r="H50" s="448"/>
      <c r="J50" s="34"/>
      <c r="K50" s="34"/>
      <c r="L50" s="34"/>
      <c r="M50" s="34"/>
      <c r="N50" s="34"/>
      <c r="O50" s="34"/>
      <c r="P50" s="34"/>
      <c r="Q50" s="34"/>
      <c r="R50" s="34"/>
    </row>
    <row r="51" spans="1:18" ht="18" customHeight="1">
      <c r="A51" s="550"/>
      <c r="B51" s="449"/>
      <c r="C51" s="438"/>
      <c r="D51" s="440"/>
      <c r="E51" s="442"/>
      <c r="F51" s="443"/>
      <c r="G51" s="446"/>
      <c r="H51" s="448"/>
      <c r="J51" s="34"/>
      <c r="K51" s="34"/>
      <c r="L51" s="34"/>
      <c r="M51" s="34"/>
      <c r="N51" s="34"/>
      <c r="O51" s="34"/>
      <c r="P51" s="34"/>
      <c r="Q51" s="34"/>
      <c r="R51" s="34"/>
    </row>
    <row r="52" spans="1:18" ht="18" customHeight="1">
      <c r="A52" s="550"/>
      <c r="B52" s="449"/>
      <c r="C52" s="438"/>
      <c r="D52" s="440"/>
      <c r="E52" s="442"/>
      <c r="F52" s="443"/>
      <c r="G52" s="446"/>
      <c r="H52" s="448"/>
      <c r="J52" s="34"/>
      <c r="K52" s="34"/>
      <c r="L52" s="34"/>
      <c r="M52" s="34"/>
      <c r="N52" s="34"/>
      <c r="O52" s="34"/>
      <c r="P52" s="34"/>
      <c r="Q52" s="34"/>
      <c r="R52" s="34"/>
    </row>
    <row r="53" spans="1:18" ht="18" customHeight="1">
      <c r="A53" s="550"/>
      <c r="B53" s="449"/>
      <c r="C53" s="438"/>
      <c r="D53" s="440"/>
      <c r="E53" s="442"/>
      <c r="F53" s="443"/>
      <c r="G53" s="446"/>
      <c r="H53" s="448"/>
      <c r="J53" s="34"/>
      <c r="K53" s="34"/>
      <c r="L53" s="34"/>
      <c r="M53" s="34"/>
      <c r="N53" s="34"/>
      <c r="O53" s="34"/>
      <c r="P53" s="34"/>
      <c r="Q53" s="34"/>
      <c r="R53" s="34"/>
    </row>
    <row r="54" spans="1:18" ht="18" customHeight="1">
      <c r="A54" s="550"/>
      <c r="B54" s="449"/>
      <c r="C54" s="438"/>
      <c r="D54" s="440"/>
      <c r="E54" s="442"/>
      <c r="F54" s="443"/>
      <c r="G54" s="446"/>
      <c r="H54" s="448"/>
      <c r="J54" s="34"/>
      <c r="K54" s="34"/>
      <c r="L54" s="34"/>
      <c r="M54" s="34"/>
      <c r="N54" s="34"/>
      <c r="O54" s="34"/>
      <c r="P54" s="34"/>
      <c r="Q54" s="34"/>
      <c r="R54" s="34"/>
    </row>
    <row r="55" spans="1:18" ht="18" customHeight="1">
      <c r="A55" s="550"/>
      <c r="B55" s="449"/>
      <c r="C55" s="438"/>
      <c r="D55" s="440"/>
      <c r="E55" s="442"/>
      <c r="F55" s="443"/>
      <c r="G55" s="444"/>
      <c r="H55" s="448"/>
      <c r="J55" s="34"/>
      <c r="K55" s="34"/>
      <c r="L55" s="34"/>
      <c r="M55" s="34"/>
      <c r="N55" s="34"/>
      <c r="O55" s="34"/>
      <c r="P55" s="34"/>
      <c r="Q55" s="34"/>
      <c r="R55" s="34"/>
    </row>
    <row r="56" spans="1:18" ht="18" customHeight="1">
      <c r="A56" s="550"/>
      <c r="B56" s="449"/>
      <c r="C56" s="438"/>
      <c r="D56" s="440"/>
      <c r="E56" s="442"/>
      <c r="F56" s="551"/>
      <c r="G56" s="446"/>
      <c r="H56" s="448"/>
      <c r="J56" s="34"/>
      <c r="K56" s="34"/>
      <c r="L56" s="34"/>
      <c r="M56" s="34"/>
      <c r="N56" s="34"/>
      <c r="O56" s="34"/>
      <c r="P56" s="34"/>
      <c r="Q56" s="34"/>
      <c r="R56" s="34"/>
    </row>
    <row r="57" spans="1:18" ht="18" customHeight="1">
      <c r="A57" s="550"/>
      <c r="B57" s="449"/>
      <c r="C57" s="438"/>
      <c r="D57" s="440"/>
      <c r="E57" s="442"/>
      <c r="F57" s="443"/>
      <c r="G57" s="444"/>
      <c r="H57" s="448"/>
      <c r="J57" s="34"/>
      <c r="K57" s="34"/>
      <c r="L57" s="34"/>
      <c r="M57" s="34"/>
      <c r="N57" s="34"/>
      <c r="O57" s="34"/>
      <c r="P57" s="34"/>
      <c r="Q57" s="34"/>
      <c r="R57" s="34"/>
    </row>
    <row r="58" spans="1:18" ht="18" customHeight="1">
      <c r="A58" s="550"/>
      <c r="B58" s="449"/>
      <c r="C58" s="438"/>
      <c r="D58" s="440"/>
      <c r="E58" s="442"/>
      <c r="F58" s="443"/>
      <c r="G58" s="444"/>
      <c r="H58" s="448"/>
      <c r="J58" s="34"/>
      <c r="K58" s="34"/>
      <c r="L58" s="34"/>
      <c r="M58" s="34"/>
      <c r="N58" s="34"/>
      <c r="O58" s="34"/>
      <c r="P58" s="34"/>
      <c r="Q58" s="34"/>
      <c r="R58" s="34"/>
    </row>
    <row r="59" spans="1:18" ht="18" customHeight="1">
      <c r="A59" s="550"/>
      <c r="B59" s="449"/>
      <c r="C59" s="438"/>
      <c r="D59" s="440"/>
      <c r="E59" s="442"/>
      <c r="F59" s="443"/>
      <c r="G59" s="446"/>
      <c r="H59" s="448"/>
      <c r="J59" s="34"/>
      <c r="K59" s="34"/>
      <c r="L59" s="34"/>
      <c r="M59" s="34"/>
      <c r="N59" s="34"/>
      <c r="O59" s="34"/>
      <c r="P59" s="34"/>
      <c r="Q59" s="34"/>
      <c r="R59" s="34"/>
    </row>
    <row r="60" spans="1:18" ht="18" customHeight="1">
      <c r="A60" s="550"/>
      <c r="B60" s="449"/>
      <c r="C60" s="438"/>
      <c r="D60" s="440"/>
      <c r="E60" s="442"/>
      <c r="F60" s="443"/>
      <c r="G60" s="446"/>
      <c r="H60" s="448"/>
      <c r="J60" s="34"/>
      <c r="K60" s="34"/>
      <c r="L60" s="34"/>
      <c r="M60" s="34"/>
      <c r="N60" s="34"/>
      <c r="O60" s="34"/>
      <c r="P60" s="34"/>
      <c r="Q60" s="34"/>
      <c r="R60" s="34"/>
    </row>
    <row r="61" spans="1:18" ht="18" customHeight="1">
      <c r="A61" s="550"/>
      <c r="B61" s="449"/>
      <c r="C61" s="438"/>
      <c r="D61" s="440"/>
      <c r="E61" s="442"/>
      <c r="F61" s="443"/>
      <c r="G61" s="446"/>
      <c r="H61" s="448"/>
      <c r="J61" s="34"/>
      <c r="K61" s="34"/>
      <c r="L61" s="34"/>
      <c r="M61" s="34"/>
      <c r="N61" s="34"/>
      <c r="O61" s="34"/>
      <c r="P61" s="34"/>
      <c r="Q61" s="34"/>
      <c r="R61" s="34"/>
    </row>
    <row r="62" spans="1:18" ht="18" customHeight="1">
      <c r="A62" s="550"/>
      <c r="B62" s="449"/>
      <c r="C62" s="438"/>
      <c r="D62" s="440"/>
      <c r="E62" s="442"/>
      <c r="F62" s="443"/>
      <c r="G62" s="446"/>
      <c r="H62" s="448"/>
      <c r="J62" s="34"/>
      <c r="K62" s="34"/>
      <c r="L62" s="34"/>
      <c r="M62" s="34"/>
      <c r="N62" s="34"/>
      <c r="O62" s="34"/>
      <c r="P62" s="34"/>
      <c r="Q62" s="34"/>
      <c r="R62" s="34"/>
    </row>
    <row r="63" spans="1:18" ht="18" customHeight="1">
      <c r="A63" s="550"/>
      <c r="B63" s="449"/>
      <c r="C63" s="438"/>
      <c r="D63" s="440"/>
      <c r="E63" s="442"/>
      <c r="F63" s="443"/>
      <c r="G63" s="446"/>
      <c r="H63" s="448"/>
      <c r="J63" s="34"/>
      <c r="K63" s="34"/>
      <c r="L63" s="34"/>
      <c r="M63" s="34"/>
      <c r="N63" s="34"/>
      <c r="O63" s="34"/>
      <c r="P63" s="34"/>
      <c r="Q63" s="34"/>
      <c r="R63" s="34"/>
    </row>
    <row r="64" spans="1:18" ht="18" customHeight="1">
      <c r="A64" s="550"/>
      <c r="B64" s="449"/>
      <c r="C64" s="438"/>
      <c r="D64" s="440"/>
      <c r="E64" s="442"/>
      <c r="F64" s="443"/>
      <c r="G64" s="446"/>
      <c r="H64" s="448"/>
      <c r="J64" s="34"/>
      <c r="K64" s="34"/>
      <c r="L64" s="34"/>
      <c r="M64" s="34"/>
      <c r="N64" s="34"/>
      <c r="O64" s="34"/>
      <c r="P64" s="34"/>
      <c r="Q64" s="34"/>
      <c r="R64" s="34"/>
    </row>
    <row r="65" spans="1:18" ht="18" customHeight="1">
      <c r="A65" s="550"/>
      <c r="B65" s="449"/>
      <c r="C65" s="438"/>
      <c r="D65" s="440"/>
      <c r="E65" s="442"/>
      <c r="F65" s="443"/>
      <c r="G65" s="446"/>
      <c r="H65" s="448"/>
      <c r="J65" s="34"/>
      <c r="K65" s="34"/>
      <c r="L65" s="34"/>
      <c r="M65" s="34"/>
      <c r="N65" s="34"/>
      <c r="O65" s="34"/>
      <c r="P65" s="34"/>
      <c r="Q65" s="34"/>
      <c r="R65" s="34"/>
    </row>
    <row r="66" spans="1:18" ht="18" customHeight="1">
      <c r="A66" s="550"/>
      <c r="B66" s="449"/>
      <c r="C66" s="438"/>
      <c r="D66" s="440"/>
      <c r="E66" s="442"/>
      <c r="F66" s="443"/>
      <c r="G66" s="446"/>
      <c r="H66" s="448"/>
      <c r="J66" s="34"/>
      <c r="K66" s="34"/>
      <c r="L66" s="34"/>
      <c r="M66" s="34"/>
      <c r="N66" s="34"/>
      <c r="O66" s="34"/>
      <c r="P66" s="34"/>
      <c r="Q66" s="34"/>
      <c r="R66" s="34"/>
    </row>
    <row r="67" spans="1:18" ht="18" customHeight="1">
      <c r="A67" s="550"/>
      <c r="B67" s="449"/>
      <c r="C67" s="438"/>
      <c r="D67" s="440"/>
      <c r="E67" s="442"/>
      <c r="F67" s="443"/>
      <c r="G67" s="444"/>
      <c r="H67" s="448"/>
      <c r="J67" s="34"/>
      <c r="K67" s="34"/>
      <c r="L67" s="34"/>
      <c r="M67" s="34"/>
      <c r="N67" s="34"/>
      <c r="O67" s="34"/>
      <c r="P67" s="34"/>
      <c r="Q67" s="34"/>
      <c r="R67" s="34"/>
    </row>
    <row r="68" spans="1:18" ht="18" customHeight="1">
      <c r="A68" s="550"/>
      <c r="B68" s="449"/>
      <c r="C68" s="438"/>
      <c r="D68" s="440"/>
      <c r="E68" s="442"/>
      <c r="F68" s="551"/>
      <c r="G68" s="446"/>
      <c r="H68" s="448"/>
      <c r="J68" s="34"/>
      <c r="K68" s="34"/>
      <c r="L68" s="34"/>
      <c r="M68" s="34"/>
      <c r="N68" s="34"/>
      <c r="O68" s="34"/>
      <c r="P68" s="34"/>
      <c r="Q68" s="34"/>
      <c r="R68" s="34"/>
    </row>
    <row r="69" spans="1:18" ht="18" customHeight="1">
      <c r="A69" s="550"/>
      <c r="B69" s="449"/>
      <c r="C69" s="438"/>
      <c r="D69" s="440"/>
      <c r="E69" s="442"/>
      <c r="F69" s="443"/>
      <c r="G69" s="444"/>
      <c r="H69" s="448"/>
      <c r="J69" s="34"/>
      <c r="K69" s="34"/>
      <c r="L69" s="34"/>
      <c r="M69" s="34"/>
      <c r="N69" s="34"/>
      <c r="O69" s="34"/>
      <c r="P69" s="34"/>
      <c r="Q69" s="34"/>
      <c r="R69" s="34"/>
    </row>
    <row r="70" spans="1:18" ht="18" customHeight="1">
      <c r="A70" s="550"/>
      <c r="B70" s="449"/>
      <c r="C70" s="438"/>
      <c r="D70" s="440"/>
      <c r="E70" s="442"/>
      <c r="F70" s="443"/>
      <c r="G70" s="444"/>
      <c r="H70" s="448"/>
      <c r="J70" s="34"/>
      <c r="K70" s="34"/>
      <c r="L70" s="34"/>
      <c r="M70" s="34"/>
      <c r="N70" s="34"/>
      <c r="O70" s="34"/>
      <c r="P70" s="34"/>
      <c r="Q70" s="34"/>
      <c r="R70" s="34"/>
    </row>
    <row r="71" spans="1:18" ht="18" customHeight="1">
      <c r="A71" s="550"/>
      <c r="B71" s="449"/>
      <c r="C71" s="438"/>
      <c r="D71" s="440"/>
      <c r="E71" s="442"/>
      <c r="F71" s="443"/>
      <c r="G71" s="446"/>
      <c r="H71" s="448"/>
      <c r="J71" s="34"/>
      <c r="K71" s="34"/>
      <c r="L71" s="34"/>
      <c r="M71" s="34"/>
      <c r="N71" s="34"/>
      <c r="O71" s="34"/>
      <c r="P71" s="34"/>
      <c r="Q71" s="34"/>
      <c r="R71" s="34"/>
    </row>
    <row r="72" spans="1:18" ht="18" customHeight="1">
      <c r="A72" s="550"/>
      <c r="B72" s="449"/>
      <c r="C72" s="438"/>
      <c r="D72" s="440"/>
      <c r="E72" s="442"/>
      <c r="F72" s="443"/>
      <c r="G72" s="446"/>
      <c r="H72" s="448"/>
      <c r="J72" s="34"/>
      <c r="K72" s="34"/>
      <c r="L72" s="34"/>
      <c r="M72" s="34"/>
      <c r="N72" s="34"/>
      <c r="O72" s="34"/>
      <c r="P72" s="34"/>
      <c r="Q72" s="34"/>
      <c r="R72" s="34"/>
    </row>
    <row r="73" spans="1:18" ht="18" customHeight="1">
      <c r="A73" s="550"/>
      <c r="B73" s="449"/>
      <c r="C73" s="438"/>
      <c r="D73" s="440"/>
      <c r="E73" s="442"/>
      <c r="F73" s="443"/>
      <c r="G73" s="446"/>
      <c r="H73" s="448"/>
      <c r="J73" s="34"/>
      <c r="K73" s="34"/>
      <c r="L73" s="34"/>
      <c r="M73" s="34"/>
      <c r="N73" s="34"/>
      <c r="O73" s="34"/>
      <c r="P73" s="34"/>
      <c r="Q73" s="34"/>
      <c r="R73" s="34"/>
    </row>
    <row r="74" spans="1:18" ht="18" customHeight="1">
      <c r="A74" s="550"/>
      <c r="B74" s="449"/>
      <c r="C74" s="438"/>
      <c r="D74" s="440"/>
      <c r="E74" s="442"/>
      <c r="F74" s="443"/>
      <c r="G74" s="446"/>
      <c r="H74" s="448"/>
      <c r="J74" s="34"/>
      <c r="K74" s="34"/>
      <c r="L74" s="34"/>
      <c r="M74" s="34"/>
      <c r="N74" s="34"/>
      <c r="O74" s="34"/>
      <c r="P74" s="34"/>
      <c r="Q74" s="34"/>
      <c r="R74" s="34"/>
    </row>
    <row r="75" spans="1:18" ht="18" customHeight="1">
      <c r="A75" s="550"/>
      <c r="B75" s="449"/>
      <c r="C75" s="438"/>
      <c r="D75" s="440"/>
      <c r="E75" s="442"/>
      <c r="F75" s="443"/>
      <c r="G75" s="446"/>
      <c r="H75" s="448"/>
      <c r="J75" s="34"/>
      <c r="K75" s="34"/>
      <c r="L75" s="34"/>
      <c r="M75" s="34"/>
      <c r="N75" s="34"/>
      <c r="O75" s="34"/>
      <c r="P75" s="34"/>
      <c r="Q75" s="34"/>
      <c r="R75" s="34"/>
    </row>
    <row r="76" spans="1:18" ht="18" customHeight="1">
      <c r="A76" s="550"/>
      <c r="B76" s="449"/>
      <c r="C76" s="438"/>
      <c r="D76" s="440"/>
      <c r="E76" s="442"/>
      <c r="F76" s="443"/>
      <c r="G76" s="446"/>
      <c r="H76" s="448"/>
      <c r="J76" s="34"/>
      <c r="K76" s="34"/>
      <c r="L76" s="34"/>
      <c r="M76" s="34"/>
      <c r="N76" s="34"/>
      <c r="O76" s="34"/>
      <c r="P76" s="34"/>
      <c r="Q76" s="34"/>
      <c r="R76" s="34"/>
    </row>
    <row r="77" spans="1:18" ht="18" customHeight="1">
      <c r="A77" s="550"/>
      <c r="B77" s="449"/>
      <c r="C77" s="438"/>
      <c r="D77" s="440"/>
      <c r="E77" s="442"/>
      <c r="F77" s="443"/>
      <c r="G77" s="446"/>
      <c r="H77" s="448"/>
      <c r="J77" s="34"/>
      <c r="K77" s="34"/>
      <c r="L77" s="34"/>
      <c r="M77" s="34"/>
      <c r="N77" s="34"/>
      <c r="O77" s="34"/>
      <c r="P77" s="34"/>
      <c r="Q77" s="34"/>
      <c r="R77" s="34"/>
    </row>
    <row r="78" spans="1:18" ht="18" customHeight="1">
      <c r="A78" s="550"/>
      <c r="B78" s="449"/>
      <c r="C78" s="438"/>
      <c r="D78" s="440"/>
      <c r="E78" s="442"/>
      <c r="F78" s="443"/>
      <c r="G78" s="446"/>
      <c r="H78" s="448"/>
      <c r="J78" s="34"/>
      <c r="K78" s="34"/>
      <c r="L78" s="34"/>
      <c r="M78" s="34"/>
      <c r="N78" s="34"/>
      <c r="O78" s="34"/>
      <c r="P78" s="34"/>
      <c r="Q78" s="34"/>
      <c r="R78" s="34"/>
    </row>
    <row r="79" spans="1:18" ht="18" customHeight="1">
      <c r="A79" s="550"/>
      <c r="B79" s="449"/>
      <c r="C79" s="438"/>
      <c r="D79" s="440"/>
      <c r="E79" s="442"/>
      <c r="F79" s="443"/>
      <c r="G79" s="444"/>
      <c r="H79" s="448"/>
      <c r="J79" s="34"/>
      <c r="K79" s="34"/>
      <c r="L79" s="34"/>
      <c r="M79" s="34"/>
      <c r="N79" s="34"/>
      <c r="O79" s="34"/>
      <c r="P79" s="34"/>
      <c r="Q79" s="34"/>
      <c r="R79" s="34"/>
    </row>
    <row r="80" spans="1:18" ht="18" customHeight="1">
      <c r="A80" s="550"/>
      <c r="B80" s="449"/>
      <c r="C80" s="438"/>
      <c r="D80" s="440"/>
      <c r="E80" s="442"/>
      <c r="F80" s="551"/>
      <c r="G80" s="446"/>
      <c r="H80" s="448"/>
      <c r="J80" s="34"/>
      <c r="K80" s="34"/>
      <c r="L80" s="34"/>
      <c r="M80" s="34"/>
      <c r="N80" s="34"/>
      <c r="O80" s="34"/>
      <c r="P80" s="34"/>
      <c r="Q80" s="34"/>
      <c r="R80" s="34"/>
    </row>
    <row r="81" spans="1:18" ht="18" customHeight="1">
      <c r="A81" s="550"/>
      <c r="B81" s="449"/>
      <c r="C81" s="438"/>
      <c r="D81" s="440"/>
      <c r="E81" s="442"/>
      <c r="F81" s="443"/>
      <c r="G81" s="444"/>
      <c r="H81" s="448"/>
      <c r="J81" s="34"/>
      <c r="K81" s="34"/>
      <c r="L81" s="34"/>
      <c r="M81" s="34"/>
      <c r="N81" s="34"/>
      <c r="O81" s="34"/>
      <c r="P81" s="34"/>
      <c r="Q81" s="34"/>
      <c r="R81" s="34"/>
    </row>
    <row r="82" spans="1:18" ht="18" customHeight="1">
      <c r="A82" s="550"/>
      <c r="B82" s="449"/>
      <c r="C82" s="438"/>
      <c r="D82" s="440"/>
      <c r="E82" s="442"/>
      <c r="F82" s="443"/>
      <c r="G82" s="444"/>
      <c r="H82" s="448"/>
      <c r="J82" s="34"/>
      <c r="K82" s="34"/>
      <c r="L82" s="34"/>
      <c r="M82" s="34"/>
      <c r="N82" s="34"/>
      <c r="O82" s="34"/>
      <c r="P82" s="34"/>
      <c r="Q82" s="34"/>
      <c r="R82" s="34"/>
    </row>
    <row r="83" spans="1:18" ht="18" customHeight="1">
      <c r="A83" s="550"/>
      <c r="B83" s="449"/>
      <c r="C83" s="438"/>
      <c r="D83" s="440"/>
      <c r="E83" s="442"/>
      <c r="F83" s="443"/>
      <c r="G83" s="446"/>
      <c r="H83" s="448"/>
      <c r="J83" s="34"/>
      <c r="K83" s="34"/>
      <c r="L83" s="34"/>
      <c r="M83" s="34"/>
      <c r="N83" s="34"/>
      <c r="O83" s="34"/>
      <c r="P83" s="34"/>
      <c r="Q83" s="34"/>
      <c r="R83" s="34"/>
    </row>
    <row r="84" spans="1:18" ht="18" customHeight="1">
      <c r="A84" s="550"/>
      <c r="B84" s="449"/>
      <c r="C84" s="438"/>
      <c r="D84" s="440"/>
      <c r="E84" s="442"/>
      <c r="F84" s="443"/>
      <c r="G84" s="446"/>
      <c r="H84" s="448"/>
      <c r="J84" s="34"/>
      <c r="K84" s="34"/>
      <c r="L84" s="34"/>
      <c r="M84" s="34"/>
      <c r="N84" s="34"/>
      <c r="O84" s="34"/>
      <c r="P84" s="34"/>
      <c r="Q84" s="34"/>
      <c r="R84" s="34"/>
    </row>
    <row r="85" spans="1:18" ht="18" customHeight="1">
      <c r="A85" s="550"/>
      <c r="B85" s="449"/>
      <c r="C85" s="438"/>
      <c r="D85" s="440"/>
      <c r="E85" s="442"/>
      <c r="F85" s="443"/>
      <c r="G85" s="446"/>
      <c r="H85" s="448"/>
      <c r="J85" s="34"/>
      <c r="K85" s="34"/>
      <c r="L85" s="34"/>
      <c r="M85" s="34"/>
      <c r="N85" s="34"/>
      <c r="O85" s="34"/>
      <c r="P85" s="34"/>
      <c r="Q85" s="34"/>
      <c r="R85" s="34"/>
    </row>
    <row r="86" spans="1:18" ht="18" customHeight="1">
      <c r="A86" s="550"/>
      <c r="B86" s="449"/>
      <c r="C86" s="438"/>
      <c r="D86" s="440"/>
      <c r="E86" s="442"/>
      <c r="F86" s="443"/>
      <c r="G86" s="446"/>
      <c r="H86" s="448"/>
      <c r="J86" s="34"/>
      <c r="K86" s="34"/>
      <c r="L86" s="34"/>
      <c r="M86" s="34"/>
      <c r="N86" s="34"/>
      <c r="O86" s="34"/>
      <c r="P86" s="34"/>
      <c r="Q86" s="34"/>
      <c r="R86" s="34"/>
    </row>
    <row r="87" spans="1:18" ht="18" customHeight="1">
      <c r="A87" s="550"/>
      <c r="B87" s="449"/>
      <c r="C87" s="438"/>
      <c r="D87" s="440"/>
      <c r="E87" s="442"/>
      <c r="F87" s="443"/>
      <c r="G87" s="446"/>
      <c r="H87" s="448"/>
      <c r="J87" s="34"/>
      <c r="K87" s="34"/>
      <c r="L87" s="34"/>
      <c r="M87" s="34"/>
      <c r="N87" s="34"/>
      <c r="O87" s="34"/>
      <c r="P87" s="34"/>
      <c r="Q87" s="34"/>
      <c r="R87" s="34"/>
    </row>
    <row r="88" spans="1:18" ht="18" customHeight="1">
      <c r="A88" s="550"/>
      <c r="B88" s="449"/>
      <c r="C88" s="438"/>
      <c r="D88" s="440"/>
      <c r="E88" s="442"/>
      <c r="F88" s="443"/>
      <c r="G88" s="446"/>
      <c r="H88" s="448"/>
      <c r="J88" s="34"/>
      <c r="K88" s="34"/>
      <c r="L88" s="34"/>
      <c r="M88" s="34"/>
      <c r="N88" s="34"/>
      <c r="O88" s="34"/>
      <c r="P88" s="34"/>
      <c r="Q88" s="34"/>
      <c r="R88" s="34"/>
    </row>
    <row r="89" spans="1:18" ht="18" customHeight="1">
      <c r="A89" s="550"/>
      <c r="B89" s="449"/>
      <c r="C89" s="438"/>
      <c r="D89" s="440"/>
      <c r="E89" s="442"/>
      <c r="F89" s="443"/>
      <c r="G89" s="446"/>
      <c r="H89" s="448"/>
      <c r="J89" s="34"/>
      <c r="K89" s="34"/>
      <c r="L89" s="34"/>
      <c r="M89" s="34"/>
      <c r="N89" s="34"/>
      <c r="O89" s="34"/>
      <c r="P89" s="34"/>
      <c r="Q89" s="34"/>
      <c r="R89" s="34"/>
    </row>
    <row r="90" spans="1:18" ht="18" customHeight="1">
      <c r="A90" s="550"/>
      <c r="B90" s="449"/>
      <c r="C90" s="438"/>
      <c r="D90" s="440"/>
      <c r="E90" s="442"/>
      <c r="F90" s="443"/>
      <c r="G90" s="446"/>
      <c r="H90" s="448"/>
      <c r="J90" s="34"/>
      <c r="K90" s="34"/>
      <c r="L90" s="34"/>
      <c r="M90" s="34"/>
      <c r="N90" s="34"/>
      <c r="O90" s="34"/>
      <c r="P90" s="34"/>
      <c r="Q90" s="34"/>
      <c r="R90" s="34"/>
    </row>
    <row r="91" spans="1:18" ht="18" customHeight="1">
      <c r="A91" s="550"/>
      <c r="B91" s="449"/>
      <c r="C91" s="438"/>
      <c r="D91" s="440"/>
      <c r="E91" s="442"/>
      <c r="F91" s="443"/>
      <c r="G91" s="444"/>
      <c r="H91" s="448"/>
      <c r="J91" s="34"/>
      <c r="K91" s="34"/>
      <c r="L91" s="34"/>
      <c r="M91" s="34"/>
      <c r="N91" s="34"/>
      <c r="O91" s="34"/>
      <c r="P91" s="34"/>
      <c r="Q91" s="34"/>
      <c r="R91" s="34"/>
    </row>
    <row r="92" spans="1:18" ht="18" customHeight="1">
      <c r="A92" s="550"/>
      <c r="B92" s="449"/>
      <c r="C92" s="438"/>
      <c r="D92" s="440"/>
      <c r="E92" s="442"/>
      <c r="F92" s="551"/>
      <c r="G92" s="446"/>
      <c r="H92" s="448"/>
      <c r="J92" s="34"/>
      <c r="K92" s="34"/>
      <c r="L92" s="34"/>
      <c r="M92" s="34"/>
      <c r="N92" s="34"/>
      <c r="O92" s="34"/>
      <c r="P92" s="34"/>
      <c r="Q92" s="34"/>
      <c r="R92" s="34"/>
    </row>
    <row r="93" spans="1:18" ht="18" customHeight="1">
      <c r="A93" s="550"/>
      <c r="B93" s="449"/>
      <c r="C93" s="438"/>
      <c r="D93" s="440"/>
      <c r="E93" s="442"/>
      <c r="F93" s="443"/>
      <c r="G93" s="444"/>
      <c r="H93" s="448"/>
      <c r="J93" s="34"/>
      <c r="K93" s="34"/>
      <c r="L93" s="34"/>
      <c r="M93" s="34"/>
      <c r="N93" s="34"/>
      <c r="O93" s="34"/>
      <c r="P93" s="34"/>
      <c r="Q93" s="34"/>
      <c r="R93" s="34"/>
    </row>
    <row r="94" spans="1:18" ht="18" customHeight="1">
      <c r="A94" s="550"/>
      <c r="B94" s="449"/>
      <c r="C94" s="438"/>
      <c r="D94" s="440"/>
      <c r="E94" s="442"/>
      <c r="F94" s="443"/>
      <c r="G94" s="444"/>
      <c r="H94" s="448"/>
      <c r="J94" s="34"/>
      <c r="K94" s="34"/>
      <c r="L94" s="34"/>
      <c r="M94" s="34"/>
      <c r="N94" s="34"/>
      <c r="O94" s="34"/>
      <c r="P94" s="34"/>
      <c r="Q94" s="34"/>
      <c r="R94" s="34"/>
    </row>
    <row r="95" spans="1:18" ht="18" customHeight="1">
      <c r="A95" s="550"/>
      <c r="B95" s="449"/>
      <c r="C95" s="438"/>
      <c r="D95" s="440"/>
      <c r="E95" s="442"/>
      <c r="F95" s="443"/>
      <c r="G95" s="446"/>
      <c r="H95" s="448"/>
      <c r="J95" s="34"/>
      <c r="K95" s="34"/>
      <c r="L95" s="34"/>
      <c r="M95" s="34"/>
      <c r="N95" s="34"/>
      <c r="O95" s="34"/>
      <c r="P95" s="34"/>
      <c r="Q95" s="34"/>
      <c r="R95" s="34"/>
    </row>
    <row r="96" spans="1:18" ht="18" customHeight="1">
      <c r="A96" s="550"/>
      <c r="B96" s="449"/>
      <c r="C96" s="438"/>
      <c r="D96" s="440"/>
      <c r="E96" s="442"/>
      <c r="F96" s="443"/>
      <c r="G96" s="446"/>
      <c r="H96" s="448"/>
      <c r="J96" s="34"/>
      <c r="K96" s="34"/>
      <c r="L96" s="34"/>
      <c r="M96" s="34"/>
      <c r="N96" s="34"/>
      <c r="O96" s="34"/>
      <c r="P96" s="34"/>
      <c r="Q96" s="34"/>
      <c r="R96" s="34"/>
    </row>
    <row r="97" spans="1:18" ht="18" customHeight="1">
      <c r="A97" s="550"/>
      <c r="B97" s="449"/>
      <c r="C97" s="438"/>
      <c r="D97" s="440"/>
      <c r="E97" s="442"/>
      <c r="F97" s="443"/>
      <c r="G97" s="446"/>
      <c r="H97" s="448"/>
      <c r="J97" s="34"/>
      <c r="K97" s="34"/>
      <c r="L97" s="34"/>
      <c r="M97" s="34"/>
      <c r="N97" s="34"/>
      <c r="O97" s="34"/>
      <c r="P97" s="34"/>
      <c r="Q97" s="34"/>
      <c r="R97" s="34"/>
    </row>
    <row r="98" spans="1:18" ht="18" customHeight="1">
      <c r="A98" s="550"/>
      <c r="B98" s="449"/>
      <c r="C98" s="438"/>
      <c r="D98" s="440"/>
      <c r="E98" s="442"/>
      <c r="F98" s="443"/>
      <c r="G98" s="446"/>
      <c r="H98" s="448"/>
      <c r="J98" s="34"/>
      <c r="K98" s="34"/>
      <c r="L98" s="34"/>
      <c r="M98" s="34"/>
      <c r="N98" s="34"/>
      <c r="O98" s="34"/>
      <c r="P98" s="34"/>
      <c r="Q98" s="34"/>
      <c r="R98" s="34"/>
    </row>
    <row r="99" spans="1:18" ht="18" customHeight="1">
      <c r="A99" s="550"/>
      <c r="B99" s="449"/>
      <c r="C99" s="438"/>
      <c r="D99" s="440"/>
      <c r="E99" s="442"/>
      <c r="F99" s="443"/>
      <c r="G99" s="446"/>
      <c r="H99" s="448"/>
      <c r="J99" s="34"/>
      <c r="K99" s="34"/>
      <c r="L99" s="34"/>
      <c r="M99" s="34"/>
      <c r="N99" s="34"/>
      <c r="O99" s="34"/>
      <c r="P99" s="34"/>
      <c r="Q99" s="34"/>
      <c r="R99" s="34"/>
    </row>
    <row r="100" spans="1:18" ht="18" customHeight="1">
      <c r="A100" s="550"/>
      <c r="B100" s="449"/>
      <c r="C100" s="438"/>
      <c r="D100" s="440"/>
      <c r="E100" s="442"/>
      <c r="F100" s="443"/>
      <c r="G100" s="446"/>
      <c r="H100" s="448"/>
      <c r="J100" s="34"/>
      <c r="K100" s="34"/>
      <c r="L100" s="34"/>
      <c r="M100" s="34"/>
      <c r="N100" s="34"/>
      <c r="O100" s="34"/>
      <c r="P100" s="34"/>
      <c r="Q100" s="34"/>
      <c r="R100" s="34"/>
    </row>
    <row r="101" spans="1:18" ht="18" customHeight="1">
      <c r="A101" s="550"/>
      <c r="B101" s="447"/>
      <c r="C101" s="438"/>
      <c r="D101" s="440"/>
      <c r="E101" s="442"/>
      <c r="F101" s="443"/>
      <c r="G101" s="446"/>
      <c r="H101" s="448"/>
      <c r="J101" s="34"/>
      <c r="K101" s="34"/>
      <c r="L101" s="34"/>
      <c r="M101" s="34"/>
      <c r="N101" s="34"/>
      <c r="O101" s="34"/>
      <c r="P101" s="34"/>
      <c r="Q101" s="34"/>
      <c r="R101" s="34"/>
    </row>
    <row r="102" spans="1:18" ht="18" customHeight="1">
      <c r="A102" s="550"/>
      <c r="B102" s="447"/>
      <c r="C102" s="438"/>
      <c r="D102" s="440"/>
      <c r="E102" s="442"/>
      <c r="F102" s="443"/>
      <c r="G102" s="446"/>
      <c r="H102" s="448"/>
      <c r="J102" s="34"/>
      <c r="K102" s="34"/>
      <c r="L102" s="34"/>
      <c r="M102" s="34"/>
      <c r="N102" s="34"/>
      <c r="O102" s="34"/>
      <c r="P102" s="34"/>
      <c r="Q102" s="34"/>
      <c r="R102" s="34"/>
    </row>
    <row r="103" spans="1:18" ht="18" customHeight="1">
      <c r="A103" s="550"/>
      <c r="B103" s="449"/>
      <c r="C103" s="438"/>
      <c r="D103" s="440"/>
      <c r="E103" s="442"/>
      <c r="F103" s="443"/>
      <c r="G103" s="444"/>
      <c r="H103" s="448"/>
      <c r="J103" s="34"/>
      <c r="K103" s="34"/>
      <c r="L103" s="34"/>
      <c r="M103" s="34"/>
      <c r="N103" s="34"/>
      <c r="O103" s="34"/>
      <c r="P103" s="34"/>
      <c r="Q103" s="34"/>
      <c r="R103" s="34"/>
    </row>
    <row r="104" spans="1:18" ht="18" customHeight="1">
      <c r="A104" s="550"/>
      <c r="B104" s="449"/>
      <c r="C104" s="438"/>
      <c r="D104" s="440"/>
      <c r="E104" s="442"/>
      <c r="F104" s="551"/>
      <c r="G104" s="446"/>
      <c r="H104" s="448"/>
      <c r="J104" s="34"/>
      <c r="K104" s="34"/>
      <c r="L104" s="34"/>
      <c r="M104" s="34"/>
      <c r="N104" s="34"/>
      <c r="O104" s="34"/>
      <c r="P104" s="34"/>
      <c r="Q104" s="34"/>
      <c r="R104" s="34"/>
    </row>
    <row r="105" spans="1:18" ht="18" customHeight="1">
      <c r="A105" s="550"/>
      <c r="B105" s="449"/>
      <c r="C105" s="438"/>
      <c r="D105" s="440"/>
      <c r="E105" s="442"/>
      <c r="F105" s="443"/>
      <c r="G105" s="444"/>
      <c r="H105" s="448"/>
      <c r="J105" s="34"/>
      <c r="K105" s="34"/>
      <c r="L105" s="34"/>
      <c r="M105" s="34"/>
      <c r="N105" s="34"/>
      <c r="O105" s="34"/>
      <c r="P105" s="34"/>
      <c r="Q105" s="34"/>
      <c r="R105" s="34"/>
    </row>
    <row r="106" spans="1:18" ht="18" customHeight="1">
      <c r="A106" s="550"/>
      <c r="B106" s="449"/>
      <c r="C106" s="438"/>
      <c r="D106" s="440"/>
      <c r="E106" s="442"/>
      <c r="F106" s="443"/>
      <c r="G106" s="444"/>
      <c r="H106" s="448"/>
      <c r="J106" s="34"/>
      <c r="K106" s="34"/>
      <c r="L106" s="34"/>
      <c r="M106" s="34"/>
      <c r="N106" s="34"/>
      <c r="O106" s="34"/>
      <c r="P106" s="34"/>
      <c r="Q106" s="34"/>
      <c r="R106" s="34"/>
    </row>
    <row r="107" spans="1:18" ht="18" customHeight="1">
      <c r="A107" s="550"/>
      <c r="B107" s="449"/>
      <c r="C107" s="438"/>
      <c r="D107" s="440"/>
      <c r="E107" s="442"/>
      <c r="F107" s="443"/>
      <c r="G107" s="446"/>
      <c r="H107" s="448"/>
      <c r="J107" s="34"/>
      <c r="K107" s="34"/>
      <c r="L107" s="34"/>
      <c r="M107" s="34"/>
      <c r="N107" s="34"/>
      <c r="O107" s="34"/>
      <c r="P107" s="34"/>
      <c r="Q107" s="34"/>
      <c r="R107" s="34"/>
    </row>
    <row r="108" spans="1:18" ht="18" customHeight="1">
      <c r="A108" s="550"/>
      <c r="B108" s="449"/>
      <c r="C108" s="438"/>
      <c r="D108" s="440"/>
      <c r="E108" s="442"/>
      <c r="F108" s="443"/>
      <c r="G108" s="446"/>
      <c r="H108" s="448"/>
      <c r="J108" s="34"/>
      <c r="K108" s="34"/>
      <c r="L108" s="34"/>
      <c r="M108" s="34"/>
      <c r="N108" s="34"/>
      <c r="O108" s="34"/>
      <c r="P108" s="34"/>
      <c r="Q108" s="34"/>
      <c r="R108" s="34"/>
    </row>
    <row r="109" spans="1:18" ht="18" customHeight="1">
      <c r="A109" s="550"/>
      <c r="B109" s="449"/>
      <c r="C109" s="438"/>
      <c r="D109" s="440"/>
      <c r="E109" s="442"/>
      <c r="F109" s="443"/>
      <c r="G109" s="446"/>
      <c r="H109" s="448"/>
      <c r="J109" s="34"/>
      <c r="K109" s="34"/>
      <c r="L109" s="34"/>
      <c r="M109" s="34"/>
      <c r="N109" s="34"/>
      <c r="O109" s="34"/>
      <c r="P109" s="34"/>
      <c r="Q109" s="34"/>
      <c r="R109" s="34"/>
    </row>
    <row r="110" spans="1:18" ht="18" customHeight="1">
      <c r="A110" s="550"/>
      <c r="B110" s="449"/>
      <c r="C110" s="438"/>
      <c r="D110" s="440"/>
      <c r="E110" s="442"/>
      <c r="F110" s="443"/>
      <c r="G110" s="446"/>
      <c r="H110" s="448"/>
      <c r="J110" s="34"/>
      <c r="K110" s="34"/>
      <c r="L110" s="34"/>
      <c r="M110" s="34"/>
      <c r="N110" s="34"/>
      <c r="O110" s="34"/>
      <c r="P110" s="34"/>
      <c r="Q110" s="34"/>
      <c r="R110" s="34"/>
    </row>
    <row r="111" spans="1:18" ht="18" customHeight="1">
      <c r="A111" s="550"/>
      <c r="B111" s="449"/>
      <c r="C111" s="438"/>
      <c r="D111" s="440"/>
      <c r="E111" s="442"/>
      <c r="F111" s="443"/>
      <c r="G111" s="446"/>
      <c r="H111" s="448"/>
      <c r="J111" s="34"/>
      <c r="K111" s="34"/>
      <c r="L111" s="34"/>
      <c r="M111" s="34"/>
      <c r="N111" s="34"/>
      <c r="O111" s="34"/>
      <c r="P111" s="34"/>
      <c r="Q111" s="34"/>
      <c r="R111" s="34"/>
    </row>
    <row r="112" spans="1:18" ht="18" customHeight="1">
      <c r="A112" s="550"/>
      <c r="B112" s="449"/>
      <c r="C112" s="438"/>
      <c r="D112" s="440"/>
      <c r="E112" s="442"/>
      <c r="F112" s="443"/>
      <c r="G112" s="446"/>
      <c r="H112" s="448"/>
      <c r="J112" s="34"/>
      <c r="K112" s="34"/>
      <c r="L112" s="34"/>
      <c r="M112" s="34"/>
      <c r="N112" s="34"/>
      <c r="O112" s="34"/>
      <c r="P112" s="34"/>
      <c r="Q112" s="34"/>
      <c r="R112" s="34"/>
    </row>
    <row r="113" spans="1:18" ht="18" customHeight="1">
      <c r="A113" s="550"/>
      <c r="B113" s="447"/>
      <c r="C113" s="438"/>
      <c r="D113" s="440"/>
      <c r="E113" s="442"/>
      <c r="F113" s="443"/>
      <c r="G113" s="446"/>
      <c r="H113" s="448"/>
      <c r="J113" s="34"/>
      <c r="K113" s="34"/>
      <c r="L113" s="34"/>
      <c r="M113" s="34"/>
      <c r="N113" s="34"/>
      <c r="O113" s="34"/>
      <c r="P113" s="34"/>
      <c r="Q113" s="34"/>
      <c r="R113" s="34"/>
    </row>
    <row r="114" spans="1:18" ht="18" customHeight="1">
      <c r="A114" s="550"/>
      <c r="B114" s="447"/>
      <c r="C114" s="438"/>
      <c r="D114" s="440"/>
      <c r="E114" s="442"/>
      <c r="F114" s="443"/>
      <c r="G114" s="446"/>
      <c r="H114" s="448"/>
      <c r="J114" s="34"/>
      <c r="K114" s="34"/>
      <c r="L114" s="34"/>
      <c r="M114" s="34"/>
      <c r="N114" s="34"/>
      <c r="O114" s="34"/>
      <c r="P114" s="34"/>
      <c r="Q114" s="34"/>
      <c r="R114" s="34"/>
    </row>
    <row r="115" spans="1:18" ht="18" customHeight="1">
      <c r="A115" s="550"/>
      <c r="B115" s="447"/>
      <c r="C115" s="438"/>
      <c r="D115" s="440"/>
      <c r="E115" s="442"/>
      <c r="F115" s="443"/>
      <c r="G115" s="444"/>
      <c r="H115" s="448"/>
      <c r="J115" s="34"/>
      <c r="K115" s="34"/>
      <c r="L115" s="34"/>
      <c r="M115" s="34"/>
      <c r="N115" s="34"/>
      <c r="O115" s="34"/>
      <c r="P115" s="34"/>
      <c r="Q115" s="34"/>
      <c r="R115" s="34"/>
    </row>
    <row r="116" spans="1:18" ht="18" customHeight="1">
      <c r="A116" s="550"/>
      <c r="B116" s="447"/>
      <c r="C116" s="438"/>
      <c r="D116" s="440"/>
      <c r="E116" s="442"/>
      <c r="F116" s="551"/>
      <c r="G116" s="446"/>
      <c r="H116" s="448"/>
      <c r="J116" s="34"/>
      <c r="K116" s="34"/>
      <c r="L116" s="34"/>
      <c r="M116" s="34"/>
      <c r="N116" s="34"/>
      <c r="O116" s="34"/>
      <c r="P116" s="34"/>
      <c r="Q116" s="34"/>
      <c r="R116" s="34"/>
    </row>
    <row r="117" spans="1:18" ht="18" customHeight="1">
      <c r="A117" s="550"/>
      <c r="B117" s="447"/>
      <c r="C117" s="438"/>
      <c r="D117" s="440"/>
      <c r="E117" s="442"/>
      <c r="F117" s="443"/>
      <c r="G117" s="444"/>
      <c r="H117" s="448"/>
      <c r="J117" s="34"/>
      <c r="K117" s="34"/>
      <c r="L117" s="34"/>
      <c r="M117" s="34"/>
      <c r="N117" s="34"/>
      <c r="O117" s="34"/>
      <c r="P117" s="34"/>
      <c r="Q117" s="34"/>
      <c r="R117" s="34"/>
    </row>
    <row r="118" spans="1:18" ht="18" customHeight="1">
      <c r="A118" s="550"/>
      <c r="B118" s="447"/>
      <c r="C118" s="438"/>
      <c r="D118" s="440"/>
      <c r="E118" s="442"/>
      <c r="F118" s="443"/>
      <c r="G118" s="444"/>
      <c r="H118" s="448"/>
      <c r="J118" s="34"/>
      <c r="K118" s="34"/>
      <c r="L118" s="34"/>
      <c r="M118" s="34"/>
      <c r="N118" s="34"/>
      <c r="O118" s="34"/>
      <c r="P118" s="34"/>
      <c r="Q118" s="34"/>
      <c r="R118" s="34"/>
    </row>
    <row r="119" spans="1:18" ht="18" customHeight="1">
      <c r="A119" s="550"/>
      <c r="B119" s="447"/>
      <c r="C119" s="438"/>
      <c r="D119" s="440"/>
      <c r="E119" s="442"/>
      <c r="F119" s="443"/>
      <c r="G119" s="446"/>
      <c r="H119" s="448"/>
      <c r="J119" s="34"/>
      <c r="K119" s="34"/>
      <c r="L119" s="34"/>
      <c r="M119" s="34"/>
      <c r="N119" s="34"/>
      <c r="O119" s="34"/>
      <c r="P119" s="34"/>
      <c r="Q119" s="34"/>
      <c r="R119" s="34"/>
    </row>
    <row r="120" spans="1:18" ht="18" customHeight="1">
      <c r="A120" s="550"/>
      <c r="B120" s="447"/>
      <c r="C120" s="438"/>
      <c r="D120" s="440"/>
      <c r="E120" s="442"/>
      <c r="F120" s="443"/>
      <c r="G120" s="446"/>
      <c r="H120" s="448"/>
      <c r="J120" s="34"/>
      <c r="K120" s="34"/>
      <c r="L120" s="34"/>
      <c r="M120" s="34"/>
      <c r="N120" s="34"/>
      <c r="O120" s="34"/>
      <c r="P120" s="34"/>
      <c r="Q120" s="34"/>
      <c r="R120" s="34"/>
    </row>
    <row r="121" spans="1:18" ht="18" customHeight="1">
      <c r="A121" s="550"/>
      <c r="B121" s="447"/>
      <c r="C121" s="438"/>
      <c r="D121" s="440"/>
      <c r="E121" s="442"/>
      <c r="F121" s="443"/>
      <c r="G121" s="446"/>
      <c r="H121" s="448"/>
      <c r="J121" s="34"/>
      <c r="K121" s="34"/>
      <c r="L121" s="34"/>
      <c r="M121" s="34"/>
      <c r="N121" s="34"/>
      <c r="O121" s="34"/>
      <c r="P121" s="34"/>
      <c r="Q121" s="34"/>
      <c r="R121" s="34"/>
    </row>
    <row r="122" spans="1:18" ht="18" customHeight="1">
      <c r="A122" s="550"/>
      <c r="B122" s="447"/>
      <c r="C122" s="438"/>
      <c r="D122" s="440"/>
      <c r="E122" s="442"/>
      <c r="F122" s="443"/>
      <c r="G122" s="446"/>
      <c r="H122" s="448"/>
      <c r="J122" s="34"/>
      <c r="K122" s="34"/>
      <c r="L122" s="34"/>
      <c r="M122" s="34"/>
      <c r="N122" s="34"/>
      <c r="O122" s="34"/>
      <c r="P122" s="34"/>
      <c r="Q122" s="34"/>
      <c r="R122" s="34"/>
    </row>
    <row r="123" spans="1:18" ht="18" customHeight="1">
      <c r="A123" s="550"/>
      <c r="B123" s="447"/>
      <c r="C123" s="438"/>
      <c r="D123" s="440"/>
      <c r="E123" s="442"/>
      <c r="F123" s="443"/>
      <c r="G123" s="446"/>
      <c r="H123" s="448"/>
      <c r="J123" s="34"/>
      <c r="K123" s="34"/>
      <c r="L123" s="34"/>
      <c r="M123" s="34"/>
      <c r="N123" s="34"/>
      <c r="O123" s="34"/>
      <c r="P123" s="34"/>
      <c r="Q123" s="34"/>
      <c r="R123" s="34"/>
    </row>
    <row r="124" spans="1:18" ht="18" customHeight="1">
      <c r="A124" s="550"/>
      <c r="B124" s="447"/>
      <c r="C124" s="438"/>
      <c r="D124" s="440"/>
      <c r="E124" s="442"/>
      <c r="F124" s="443"/>
      <c r="G124" s="446"/>
      <c r="H124" s="448"/>
      <c r="J124" s="34"/>
      <c r="K124" s="34"/>
      <c r="L124" s="34"/>
      <c r="M124" s="34"/>
      <c r="N124" s="34"/>
      <c r="O124" s="34"/>
      <c r="P124" s="34"/>
      <c r="Q124" s="34"/>
      <c r="R124" s="34"/>
    </row>
    <row r="125" spans="1:18" ht="18" customHeight="1">
      <c r="A125" s="550"/>
      <c r="B125" s="447"/>
      <c r="C125" s="438"/>
      <c r="D125" s="440"/>
      <c r="E125" s="442"/>
      <c r="F125" s="443"/>
      <c r="G125" s="446"/>
      <c r="H125" s="448"/>
      <c r="J125" s="34"/>
      <c r="K125" s="34"/>
      <c r="L125" s="34"/>
      <c r="M125" s="34"/>
      <c r="N125" s="34"/>
      <c r="O125" s="34"/>
      <c r="P125" s="34"/>
      <c r="Q125" s="34"/>
      <c r="R125" s="34"/>
    </row>
    <row r="126" spans="1:18" ht="18" customHeight="1">
      <c r="A126" s="550"/>
      <c r="B126" s="447"/>
      <c r="C126" s="438"/>
      <c r="D126" s="440"/>
      <c r="E126" s="442"/>
      <c r="F126" s="443"/>
      <c r="G126" s="446"/>
      <c r="H126" s="448"/>
      <c r="J126" s="34"/>
      <c r="K126" s="34"/>
      <c r="L126" s="34"/>
      <c r="M126" s="34"/>
      <c r="N126" s="34"/>
      <c r="O126" s="34"/>
      <c r="P126" s="34"/>
      <c r="Q126" s="34"/>
      <c r="R126" s="34"/>
    </row>
    <row r="127" spans="1:18" ht="18" customHeight="1">
      <c r="A127" s="550"/>
      <c r="B127" s="447"/>
      <c r="C127" s="438"/>
      <c r="D127" s="440"/>
      <c r="E127" s="442"/>
      <c r="F127" s="443"/>
      <c r="G127" s="444"/>
      <c r="H127" s="448"/>
      <c r="J127" s="34"/>
      <c r="K127" s="34"/>
      <c r="L127" s="34"/>
      <c r="M127" s="34"/>
      <c r="N127" s="34"/>
      <c r="O127" s="34"/>
      <c r="P127" s="34"/>
      <c r="Q127" s="34"/>
      <c r="R127" s="34"/>
    </row>
    <row r="128" spans="1:18" ht="18" customHeight="1">
      <c r="A128" s="550"/>
      <c r="B128" s="447"/>
      <c r="C128" s="438"/>
      <c r="D128" s="440"/>
      <c r="E128" s="442"/>
      <c r="F128" s="551"/>
      <c r="G128" s="446"/>
      <c r="H128" s="448"/>
      <c r="J128" s="34"/>
      <c r="K128" s="34"/>
      <c r="L128" s="34"/>
      <c r="M128" s="34"/>
      <c r="N128" s="34"/>
      <c r="O128" s="34"/>
      <c r="P128" s="34"/>
      <c r="Q128" s="34"/>
      <c r="R128" s="34"/>
    </row>
    <row r="129" spans="1:18" ht="18" customHeight="1">
      <c r="A129" s="550"/>
      <c r="B129" s="447"/>
      <c r="C129" s="438"/>
      <c r="D129" s="440"/>
      <c r="E129" s="442"/>
      <c r="F129" s="443"/>
      <c r="G129" s="444"/>
      <c r="H129" s="448"/>
      <c r="J129" s="34"/>
      <c r="K129" s="34"/>
      <c r="L129" s="34"/>
      <c r="M129" s="34"/>
      <c r="N129" s="34"/>
      <c r="O129" s="34"/>
      <c r="P129" s="34"/>
      <c r="Q129" s="34"/>
      <c r="R129" s="34"/>
    </row>
    <row r="130" spans="1:18" ht="18" customHeight="1">
      <c r="A130" s="550"/>
      <c r="B130" s="447"/>
      <c r="C130" s="438"/>
      <c r="D130" s="440"/>
      <c r="E130" s="442"/>
      <c r="F130" s="443"/>
      <c r="G130" s="444"/>
      <c r="H130" s="448"/>
      <c r="J130" s="34"/>
      <c r="K130" s="34"/>
      <c r="L130" s="34"/>
      <c r="M130" s="34"/>
      <c r="N130" s="34"/>
      <c r="O130" s="34"/>
      <c r="P130" s="34"/>
      <c r="Q130" s="34"/>
      <c r="R130" s="34"/>
    </row>
    <row r="131" spans="1:18" ht="18" customHeight="1">
      <c r="A131" s="550"/>
      <c r="B131" s="447"/>
      <c r="C131" s="438"/>
      <c r="D131" s="440"/>
      <c r="E131" s="442"/>
      <c r="F131" s="443"/>
      <c r="G131" s="446"/>
      <c r="H131" s="448"/>
      <c r="J131" s="34"/>
      <c r="K131" s="34"/>
      <c r="L131" s="34"/>
      <c r="M131" s="34"/>
      <c r="N131" s="34"/>
      <c r="O131" s="34"/>
      <c r="P131" s="34"/>
      <c r="Q131" s="34"/>
      <c r="R131" s="34"/>
    </row>
    <row r="132" spans="1:18" ht="18" customHeight="1">
      <c r="A132" s="550"/>
      <c r="B132" s="447"/>
      <c r="C132" s="438"/>
      <c r="D132" s="440"/>
      <c r="E132" s="442"/>
      <c r="F132" s="443"/>
      <c r="G132" s="446"/>
      <c r="H132" s="448"/>
      <c r="J132" s="34"/>
      <c r="K132" s="34"/>
      <c r="L132" s="34"/>
      <c r="M132" s="34"/>
      <c r="N132" s="34"/>
      <c r="O132" s="34"/>
      <c r="P132" s="34"/>
      <c r="Q132" s="34"/>
      <c r="R132" s="34"/>
    </row>
    <row r="133" spans="1:18" ht="18" customHeight="1">
      <c r="A133" s="550"/>
      <c r="B133" s="447"/>
      <c r="C133" s="438"/>
      <c r="D133" s="440"/>
      <c r="E133" s="442"/>
      <c r="F133" s="443"/>
      <c r="G133" s="446"/>
      <c r="H133" s="448"/>
      <c r="J133" s="34"/>
      <c r="K133" s="34"/>
      <c r="L133" s="34"/>
      <c r="M133" s="34"/>
      <c r="N133" s="34"/>
      <c r="O133" s="34"/>
      <c r="P133" s="34"/>
      <c r="Q133" s="34"/>
      <c r="R133" s="34"/>
    </row>
    <row r="134" spans="1:18" ht="18" customHeight="1">
      <c r="A134" s="550"/>
      <c r="B134" s="449"/>
      <c r="C134" s="438"/>
      <c r="D134" s="440"/>
      <c r="E134" s="442"/>
      <c r="F134" s="443"/>
      <c r="G134" s="446"/>
      <c r="H134" s="448"/>
      <c r="J134" s="34"/>
      <c r="K134" s="34"/>
      <c r="L134" s="34"/>
      <c r="M134" s="34"/>
      <c r="N134" s="34"/>
      <c r="O134" s="34"/>
      <c r="P134" s="34"/>
      <c r="Q134" s="34"/>
      <c r="R134" s="34"/>
    </row>
    <row r="135" spans="1:18" ht="18" customHeight="1">
      <c r="A135" s="550"/>
      <c r="B135" s="449"/>
      <c r="C135" s="438"/>
      <c r="D135" s="440"/>
      <c r="E135" s="442"/>
      <c r="F135" s="443"/>
      <c r="G135" s="446"/>
      <c r="H135" s="448"/>
      <c r="J135" s="34"/>
      <c r="K135" s="34"/>
      <c r="L135" s="34"/>
      <c r="M135" s="34"/>
      <c r="N135" s="34"/>
      <c r="O135" s="34"/>
      <c r="P135" s="34"/>
      <c r="Q135" s="34"/>
      <c r="R135" s="34"/>
    </row>
    <row r="136" spans="1:18" ht="18" customHeight="1">
      <c r="A136" s="550"/>
      <c r="B136" s="449"/>
      <c r="C136" s="438"/>
      <c r="D136" s="440"/>
      <c r="E136" s="442"/>
      <c r="F136" s="443"/>
      <c r="G136" s="446"/>
      <c r="H136" s="448"/>
      <c r="J136" s="34"/>
      <c r="K136" s="34"/>
      <c r="L136" s="34"/>
      <c r="M136" s="34"/>
      <c r="N136" s="34"/>
      <c r="O136" s="34"/>
      <c r="P136" s="34"/>
      <c r="Q136" s="34"/>
      <c r="R136" s="34"/>
    </row>
    <row r="137" spans="1:18" ht="18" customHeight="1">
      <c r="A137" s="550"/>
      <c r="B137" s="449"/>
      <c r="C137" s="438"/>
      <c r="D137" s="440"/>
      <c r="E137" s="442"/>
      <c r="F137" s="443"/>
      <c r="G137" s="446"/>
      <c r="H137" s="448"/>
      <c r="J137" s="34"/>
      <c r="K137" s="34"/>
      <c r="L137" s="34"/>
      <c r="M137" s="34"/>
      <c r="N137" s="34"/>
      <c r="O137" s="34"/>
      <c r="P137" s="34"/>
      <c r="Q137" s="34"/>
      <c r="R137" s="34"/>
    </row>
    <row r="138" spans="1:18" ht="18" customHeight="1">
      <c r="A138" s="550"/>
      <c r="B138" s="449"/>
      <c r="C138" s="438"/>
      <c r="D138" s="440"/>
      <c r="E138" s="442"/>
      <c r="F138" s="443"/>
      <c r="G138" s="446"/>
      <c r="H138" s="448"/>
      <c r="J138" s="34"/>
      <c r="K138" s="34"/>
      <c r="L138" s="34"/>
      <c r="M138" s="34"/>
      <c r="N138" s="34"/>
      <c r="O138" s="34"/>
      <c r="P138" s="34"/>
      <c r="Q138" s="34"/>
      <c r="R138" s="34"/>
    </row>
    <row r="139" spans="1:18" ht="18" customHeight="1">
      <c r="A139" s="550"/>
      <c r="B139" s="449"/>
      <c r="C139" s="438"/>
      <c r="D139" s="440"/>
      <c r="E139" s="442"/>
      <c r="F139" s="443"/>
      <c r="G139" s="444"/>
      <c r="H139" s="448"/>
      <c r="J139" s="34"/>
      <c r="K139" s="34"/>
      <c r="L139" s="34"/>
      <c r="M139" s="34"/>
      <c r="N139" s="34"/>
      <c r="O139" s="34"/>
      <c r="P139" s="34"/>
      <c r="Q139" s="34"/>
      <c r="R139" s="34"/>
    </row>
    <row r="140" spans="1:18" ht="18" customHeight="1">
      <c r="A140" s="550"/>
      <c r="B140" s="449"/>
      <c r="C140" s="438"/>
      <c r="D140" s="440"/>
      <c r="E140" s="442"/>
      <c r="F140" s="551"/>
      <c r="G140" s="446"/>
      <c r="H140" s="448"/>
      <c r="J140" s="34"/>
      <c r="K140" s="34"/>
      <c r="L140" s="34"/>
      <c r="M140" s="34"/>
      <c r="N140" s="34"/>
      <c r="O140" s="34"/>
      <c r="P140" s="34"/>
      <c r="Q140" s="34"/>
      <c r="R140" s="34"/>
    </row>
    <row r="141" spans="1:18" ht="18" customHeight="1">
      <c r="A141" s="550"/>
      <c r="B141" s="449"/>
      <c r="C141" s="438"/>
      <c r="D141" s="440"/>
      <c r="E141" s="442"/>
      <c r="F141" s="443"/>
      <c r="G141" s="444"/>
      <c r="H141" s="448"/>
      <c r="J141" s="34"/>
      <c r="K141" s="34"/>
      <c r="L141" s="34"/>
      <c r="M141" s="34"/>
      <c r="N141" s="34"/>
      <c r="O141" s="34"/>
      <c r="P141" s="34"/>
      <c r="Q141" s="34"/>
      <c r="R141" s="34"/>
    </row>
    <row r="142" spans="1:18" ht="18" customHeight="1">
      <c r="A142" s="550"/>
      <c r="B142" s="449"/>
      <c r="C142" s="438"/>
      <c r="D142" s="440"/>
      <c r="E142" s="442"/>
      <c r="F142" s="443"/>
      <c r="G142" s="444"/>
      <c r="H142" s="448"/>
      <c r="J142" s="34"/>
      <c r="K142" s="34"/>
      <c r="L142" s="34"/>
      <c r="M142" s="34"/>
      <c r="N142" s="34"/>
      <c r="O142" s="34"/>
      <c r="P142" s="34"/>
      <c r="Q142" s="34"/>
      <c r="R142" s="34"/>
    </row>
    <row r="143" spans="1:18" ht="18" customHeight="1">
      <c r="A143" s="550"/>
      <c r="B143" s="449"/>
      <c r="C143" s="438"/>
      <c r="D143" s="440"/>
      <c r="E143" s="442"/>
      <c r="F143" s="443"/>
      <c r="G143" s="446"/>
      <c r="H143" s="448"/>
      <c r="J143" s="34"/>
      <c r="K143" s="34"/>
      <c r="L143" s="34"/>
      <c r="M143" s="34"/>
      <c r="N143" s="34"/>
      <c r="O143" s="34"/>
      <c r="P143" s="34"/>
      <c r="Q143" s="34"/>
      <c r="R143" s="34"/>
    </row>
    <row r="144" spans="1:18" ht="18" customHeight="1">
      <c r="A144" s="550"/>
      <c r="B144" s="449"/>
      <c r="C144" s="438"/>
      <c r="D144" s="440"/>
      <c r="E144" s="442"/>
      <c r="F144" s="443"/>
      <c r="G144" s="446"/>
      <c r="H144" s="448"/>
      <c r="J144" s="34"/>
      <c r="K144" s="34"/>
      <c r="L144" s="34"/>
      <c r="M144" s="34"/>
      <c r="N144" s="34"/>
      <c r="O144" s="34"/>
      <c r="P144" s="34"/>
      <c r="Q144" s="34"/>
      <c r="R144" s="34"/>
    </row>
    <row r="145" spans="1:18" ht="18" customHeight="1">
      <c r="A145" s="550"/>
      <c r="B145" s="447"/>
      <c r="C145" s="438"/>
      <c r="D145" s="440"/>
      <c r="E145" s="442"/>
      <c r="F145" s="443"/>
      <c r="G145" s="446"/>
      <c r="H145" s="448"/>
      <c r="J145" s="34"/>
      <c r="K145" s="34"/>
      <c r="L145" s="34"/>
      <c r="M145" s="34"/>
      <c r="N145" s="34"/>
      <c r="O145" s="34"/>
      <c r="P145" s="34"/>
      <c r="Q145" s="34"/>
      <c r="R145" s="34"/>
    </row>
    <row r="146" spans="1:18" ht="18" customHeight="1">
      <c r="A146" s="550"/>
      <c r="B146" s="447"/>
      <c r="C146" s="438"/>
      <c r="D146" s="440"/>
      <c r="E146" s="442"/>
      <c r="F146" s="443"/>
      <c r="G146" s="446"/>
      <c r="H146" s="448"/>
      <c r="J146" s="34"/>
      <c r="K146" s="34"/>
      <c r="L146" s="34"/>
      <c r="M146" s="34"/>
      <c r="N146" s="34"/>
      <c r="O146" s="34"/>
      <c r="P146" s="34"/>
      <c r="Q146" s="34"/>
      <c r="R146" s="34"/>
    </row>
    <row r="147" spans="1:18" ht="18" customHeight="1">
      <c r="A147" s="550"/>
      <c r="B147" s="447"/>
      <c r="C147" s="438"/>
      <c r="D147" s="440"/>
      <c r="E147" s="442"/>
      <c r="F147" s="443"/>
      <c r="G147" s="446"/>
      <c r="H147" s="448"/>
      <c r="J147" s="34"/>
      <c r="K147" s="34"/>
      <c r="L147" s="34"/>
      <c r="M147" s="34"/>
      <c r="N147" s="34"/>
      <c r="O147" s="34"/>
      <c r="P147" s="34"/>
      <c r="Q147" s="34"/>
      <c r="R147" s="34"/>
    </row>
    <row r="148" spans="1:18" ht="18" customHeight="1">
      <c r="A148" s="550"/>
      <c r="B148" s="447"/>
      <c r="C148" s="438"/>
      <c r="D148" s="440"/>
      <c r="E148" s="442"/>
      <c r="F148" s="443"/>
      <c r="G148" s="446"/>
      <c r="H148" s="448"/>
      <c r="J148" s="34"/>
      <c r="K148" s="34"/>
      <c r="L148" s="34"/>
      <c r="M148" s="34"/>
      <c r="N148" s="34"/>
      <c r="O148" s="34"/>
      <c r="P148" s="34"/>
      <c r="Q148" s="34"/>
      <c r="R148" s="34"/>
    </row>
    <row r="149" spans="1:18" ht="18" customHeight="1">
      <c r="A149" s="550"/>
      <c r="B149" s="447"/>
      <c r="C149" s="438"/>
      <c r="D149" s="440"/>
      <c r="E149" s="442"/>
      <c r="F149" s="443"/>
      <c r="G149" s="446"/>
      <c r="H149" s="448"/>
      <c r="J149" s="34"/>
      <c r="K149" s="34"/>
      <c r="L149" s="34"/>
      <c r="M149" s="34"/>
      <c r="N149" s="34"/>
      <c r="O149" s="34"/>
      <c r="P149" s="34"/>
      <c r="Q149" s="34"/>
      <c r="R149" s="34"/>
    </row>
    <row r="150" spans="1:18" ht="18" customHeight="1">
      <c r="A150" s="550"/>
      <c r="B150" s="447"/>
      <c r="C150" s="438"/>
      <c r="D150" s="440"/>
      <c r="E150" s="442"/>
      <c r="F150" s="443"/>
      <c r="G150" s="446"/>
      <c r="H150" s="448"/>
      <c r="J150" s="34"/>
      <c r="K150" s="34"/>
      <c r="L150" s="34"/>
      <c r="M150" s="34"/>
      <c r="N150" s="34"/>
      <c r="O150" s="34"/>
      <c r="P150" s="34"/>
      <c r="Q150" s="34"/>
      <c r="R150" s="34"/>
    </row>
    <row r="151" spans="1:18" ht="18" customHeight="1">
      <c r="A151" s="550"/>
      <c r="B151" s="447"/>
      <c r="C151" s="438"/>
      <c r="D151" s="440"/>
      <c r="E151" s="442"/>
      <c r="F151" s="443"/>
      <c r="G151" s="444"/>
      <c r="H151" s="448"/>
      <c r="J151" s="34"/>
      <c r="K151" s="34"/>
      <c r="L151" s="34"/>
      <c r="M151" s="34"/>
      <c r="N151" s="34"/>
      <c r="O151" s="34"/>
      <c r="P151" s="34"/>
      <c r="Q151" s="34"/>
      <c r="R151" s="34"/>
    </row>
    <row r="152" spans="1:18" ht="18" customHeight="1">
      <c r="A152" s="550"/>
      <c r="B152" s="447"/>
      <c r="C152" s="438"/>
      <c r="D152" s="440"/>
      <c r="E152" s="442"/>
      <c r="F152" s="551"/>
      <c r="G152" s="446"/>
      <c r="H152" s="448"/>
      <c r="J152" s="34"/>
      <c r="K152" s="34"/>
      <c r="L152" s="34"/>
      <c r="M152" s="34"/>
      <c r="N152" s="34"/>
      <c r="O152" s="34"/>
      <c r="P152" s="34"/>
      <c r="Q152" s="34"/>
      <c r="R152" s="34"/>
    </row>
    <row r="153" spans="1:18" ht="18" customHeight="1">
      <c r="A153" s="550"/>
      <c r="B153" s="447"/>
      <c r="C153" s="438"/>
      <c r="D153" s="440"/>
      <c r="E153" s="442"/>
      <c r="F153" s="443"/>
      <c r="G153" s="444"/>
      <c r="H153" s="448"/>
      <c r="J153" s="34"/>
      <c r="K153" s="34"/>
      <c r="L153" s="34"/>
      <c r="M153" s="34"/>
      <c r="N153" s="34"/>
      <c r="O153" s="34"/>
      <c r="P153" s="34"/>
      <c r="Q153" s="34"/>
      <c r="R153" s="34"/>
    </row>
    <row r="154" spans="1:18" ht="18" customHeight="1">
      <c r="A154" s="550"/>
      <c r="B154" s="447"/>
      <c r="C154" s="438"/>
      <c r="D154" s="440"/>
      <c r="E154" s="442"/>
      <c r="F154" s="443"/>
      <c r="G154" s="444"/>
      <c r="H154" s="448"/>
      <c r="J154" s="34"/>
      <c r="K154" s="34"/>
      <c r="L154" s="34"/>
      <c r="M154" s="34"/>
      <c r="N154" s="34"/>
      <c r="O154" s="34"/>
      <c r="P154" s="34"/>
      <c r="Q154" s="34"/>
      <c r="R154" s="34"/>
    </row>
    <row r="155" spans="1:18" ht="18" customHeight="1">
      <c r="A155" s="550"/>
      <c r="B155" s="447"/>
      <c r="C155" s="438"/>
      <c r="D155" s="440"/>
      <c r="E155" s="442"/>
      <c r="F155" s="443"/>
      <c r="G155" s="446"/>
      <c r="H155" s="448"/>
      <c r="J155" s="34"/>
      <c r="K155" s="34"/>
      <c r="L155" s="34"/>
      <c r="M155" s="34"/>
      <c r="N155" s="34"/>
      <c r="O155" s="34"/>
      <c r="P155" s="34"/>
      <c r="Q155" s="34"/>
      <c r="R155" s="34"/>
    </row>
    <row r="156" spans="1:18" ht="18" customHeight="1">
      <c r="A156" s="550"/>
      <c r="B156" s="447"/>
      <c r="C156" s="438"/>
      <c r="D156" s="440"/>
      <c r="E156" s="442"/>
      <c r="F156" s="443"/>
      <c r="G156" s="446"/>
      <c r="H156" s="448"/>
      <c r="J156" s="34"/>
      <c r="K156" s="34"/>
      <c r="L156" s="34"/>
      <c r="M156" s="34"/>
      <c r="N156" s="34"/>
      <c r="O156" s="34"/>
      <c r="P156" s="34"/>
      <c r="Q156" s="34"/>
      <c r="R156" s="34"/>
    </row>
    <row r="157" spans="1:18" ht="18" customHeight="1">
      <c r="A157" s="550"/>
      <c r="B157" s="447"/>
      <c r="C157" s="438"/>
      <c r="D157" s="440"/>
      <c r="E157" s="442"/>
      <c r="F157" s="443"/>
      <c r="G157" s="446"/>
      <c r="H157" s="448"/>
      <c r="J157" s="34"/>
      <c r="K157" s="34"/>
      <c r="L157" s="34"/>
      <c r="M157" s="34"/>
      <c r="N157" s="34"/>
      <c r="O157" s="34"/>
      <c r="P157" s="34"/>
      <c r="Q157" s="34"/>
      <c r="R157" s="34"/>
    </row>
    <row r="158" spans="1:18" ht="18" customHeight="1">
      <c r="A158" s="550"/>
      <c r="B158" s="447"/>
      <c r="C158" s="438"/>
      <c r="D158" s="440"/>
      <c r="E158" s="442"/>
      <c r="F158" s="443"/>
      <c r="G158" s="446"/>
      <c r="H158" s="448"/>
      <c r="J158" s="34"/>
      <c r="K158" s="34"/>
      <c r="L158" s="34"/>
      <c r="M158" s="34"/>
      <c r="N158" s="34"/>
      <c r="O158" s="34"/>
      <c r="P158" s="34"/>
      <c r="Q158" s="34"/>
      <c r="R158" s="34"/>
    </row>
    <row r="159" spans="1:18" ht="18" customHeight="1">
      <c r="A159" s="550"/>
      <c r="B159" s="449"/>
      <c r="C159" s="438"/>
      <c r="D159" s="440"/>
      <c r="E159" s="442"/>
      <c r="F159" s="443"/>
      <c r="G159" s="446"/>
      <c r="H159" s="448"/>
      <c r="J159" s="34"/>
      <c r="K159" s="34"/>
      <c r="L159" s="34"/>
      <c r="M159" s="34"/>
      <c r="N159" s="34"/>
      <c r="O159" s="34"/>
      <c r="P159" s="34"/>
      <c r="Q159" s="34"/>
      <c r="R159" s="34"/>
    </row>
    <row r="160" spans="1:18" ht="18" customHeight="1">
      <c r="A160" s="550"/>
      <c r="B160" s="449"/>
      <c r="C160" s="438"/>
      <c r="D160" s="440"/>
      <c r="E160" s="442"/>
      <c r="F160" s="443"/>
      <c r="G160" s="446"/>
      <c r="H160" s="448"/>
      <c r="J160" s="34"/>
      <c r="K160" s="34"/>
      <c r="L160" s="34"/>
      <c r="M160" s="34"/>
      <c r="N160" s="34"/>
      <c r="O160" s="34"/>
      <c r="P160" s="34"/>
      <c r="Q160" s="34"/>
      <c r="R160" s="34"/>
    </row>
    <row r="161" spans="1:18" ht="18" customHeight="1">
      <c r="A161" s="550"/>
      <c r="B161" s="449"/>
      <c r="C161" s="438"/>
      <c r="D161" s="440"/>
      <c r="E161" s="442"/>
      <c r="F161" s="443"/>
      <c r="G161" s="446"/>
      <c r="H161" s="448"/>
      <c r="J161" s="34"/>
      <c r="K161" s="34"/>
      <c r="L161" s="34"/>
      <c r="M161" s="34"/>
      <c r="N161" s="34"/>
      <c r="O161" s="34"/>
      <c r="P161" s="34"/>
      <c r="Q161" s="34"/>
      <c r="R161" s="34"/>
    </row>
    <row r="162" spans="1:18" ht="18" customHeight="1">
      <c r="A162" s="550"/>
      <c r="B162" s="449"/>
      <c r="C162" s="438"/>
      <c r="D162" s="440"/>
      <c r="E162" s="442"/>
      <c r="F162" s="443"/>
      <c r="G162" s="446"/>
      <c r="H162" s="448"/>
      <c r="J162" s="34"/>
      <c r="K162" s="34"/>
      <c r="L162" s="34"/>
      <c r="M162" s="34"/>
      <c r="N162" s="34"/>
      <c r="O162" s="34"/>
      <c r="P162" s="34"/>
      <c r="Q162" s="34"/>
      <c r="R162" s="34"/>
    </row>
    <row r="163" spans="1:18" ht="18" customHeight="1">
      <c r="A163" s="550"/>
      <c r="B163" s="449"/>
      <c r="C163" s="438"/>
      <c r="D163" s="440"/>
      <c r="E163" s="442"/>
      <c r="F163" s="443"/>
      <c r="G163" s="444"/>
      <c r="H163" s="448"/>
      <c r="J163" s="34"/>
      <c r="K163" s="34"/>
      <c r="L163" s="34"/>
      <c r="M163" s="34"/>
      <c r="N163" s="34"/>
      <c r="O163" s="34"/>
      <c r="P163" s="34"/>
      <c r="Q163" s="34"/>
      <c r="R163" s="34"/>
    </row>
    <row r="164" spans="1:18" ht="18" customHeight="1">
      <c r="A164" s="550"/>
      <c r="B164" s="449"/>
      <c r="C164" s="438"/>
      <c r="D164" s="440"/>
      <c r="E164" s="442"/>
      <c r="F164" s="551"/>
      <c r="G164" s="446"/>
      <c r="H164" s="448"/>
      <c r="J164" s="34"/>
      <c r="K164" s="34"/>
      <c r="L164" s="34"/>
      <c r="M164" s="34"/>
      <c r="N164" s="34"/>
      <c r="O164" s="34"/>
      <c r="P164" s="34"/>
      <c r="Q164" s="34"/>
      <c r="R164" s="34"/>
    </row>
    <row r="165" spans="1:18" ht="18" customHeight="1">
      <c r="A165" s="550"/>
      <c r="B165" s="449"/>
      <c r="C165" s="438"/>
      <c r="D165" s="440"/>
      <c r="E165" s="442"/>
      <c r="F165" s="443"/>
      <c r="G165" s="444"/>
      <c r="H165" s="448"/>
      <c r="J165" s="34"/>
      <c r="K165" s="34"/>
      <c r="L165" s="34"/>
      <c r="M165" s="34"/>
      <c r="N165" s="34"/>
      <c r="O165" s="34"/>
      <c r="P165" s="34"/>
      <c r="Q165" s="34"/>
      <c r="R165" s="34"/>
    </row>
    <row r="166" spans="1:18" ht="18" customHeight="1">
      <c r="A166" s="550"/>
      <c r="B166" s="449"/>
      <c r="C166" s="438"/>
      <c r="D166" s="440"/>
      <c r="E166" s="442"/>
      <c r="F166" s="443"/>
      <c r="G166" s="444"/>
      <c r="H166" s="448"/>
      <c r="J166" s="34"/>
      <c r="K166" s="34"/>
      <c r="L166" s="34"/>
      <c r="M166" s="34"/>
      <c r="N166" s="34"/>
      <c r="O166" s="34"/>
      <c r="P166" s="34"/>
      <c r="Q166" s="34"/>
      <c r="R166" s="34"/>
    </row>
    <row r="167" spans="1:18" ht="18" customHeight="1">
      <c r="A167" s="550"/>
      <c r="B167" s="449"/>
      <c r="C167" s="438"/>
      <c r="D167" s="440"/>
      <c r="E167" s="442"/>
      <c r="F167" s="443"/>
      <c r="G167" s="446"/>
      <c r="H167" s="448"/>
      <c r="J167" s="34"/>
      <c r="K167" s="34"/>
      <c r="L167" s="34"/>
      <c r="M167" s="34"/>
      <c r="N167" s="34"/>
      <c r="O167" s="34"/>
      <c r="P167" s="34"/>
      <c r="Q167" s="34"/>
      <c r="R167" s="34"/>
    </row>
    <row r="168" spans="1:18" ht="18" customHeight="1">
      <c r="A168" s="550"/>
      <c r="B168" s="449"/>
      <c r="C168" s="438"/>
      <c r="D168" s="440"/>
      <c r="E168" s="442"/>
      <c r="F168" s="443"/>
      <c r="G168" s="446"/>
      <c r="H168" s="448"/>
      <c r="J168" s="34"/>
      <c r="K168" s="34"/>
      <c r="L168" s="34"/>
      <c r="M168" s="34"/>
      <c r="N168" s="34"/>
      <c r="O168" s="34"/>
      <c r="P168" s="34"/>
      <c r="Q168" s="34"/>
      <c r="R168" s="34"/>
    </row>
    <row r="169" spans="1:18" ht="18" customHeight="1">
      <c r="A169" s="550"/>
      <c r="B169" s="449"/>
      <c r="C169" s="438"/>
      <c r="D169" s="440"/>
      <c r="E169" s="442"/>
      <c r="F169" s="443"/>
      <c r="G169" s="446"/>
      <c r="H169" s="448"/>
      <c r="J169" s="34"/>
      <c r="K169" s="34"/>
      <c r="L169" s="34"/>
      <c r="M169" s="34"/>
      <c r="N169" s="34"/>
      <c r="O169" s="34"/>
      <c r="P169" s="34"/>
      <c r="Q169" s="34"/>
      <c r="R169" s="34"/>
    </row>
    <row r="170" spans="1:18" ht="18" customHeight="1">
      <c r="A170" s="550"/>
      <c r="B170" s="449"/>
      <c r="C170" s="438"/>
      <c r="D170" s="440"/>
      <c r="E170" s="442"/>
      <c r="F170" s="443"/>
      <c r="G170" s="446"/>
      <c r="H170" s="448"/>
      <c r="J170" s="34"/>
      <c r="K170" s="34"/>
      <c r="L170" s="34"/>
      <c r="M170" s="34"/>
      <c r="N170" s="34"/>
      <c r="O170" s="34"/>
      <c r="P170" s="34"/>
      <c r="Q170" s="34"/>
      <c r="R170" s="34"/>
    </row>
    <row r="171" spans="1:18" ht="18" customHeight="1">
      <c r="A171" s="550"/>
      <c r="B171" s="449"/>
      <c r="C171" s="438"/>
      <c r="D171" s="440"/>
      <c r="E171" s="442"/>
      <c r="F171" s="443"/>
      <c r="G171" s="446"/>
      <c r="H171" s="448"/>
      <c r="J171" s="34"/>
      <c r="K171" s="34"/>
      <c r="L171" s="34"/>
      <c r="M171" s="34"/>
      <c r="N171" s="34"/>
      <c r="O171" s="34"/>
      <c r="P171" s="34"/>
      <c r="Q171" s="34"/>
      <c r="R171" s="34"/>
    </row>
    <row r="172" spans="1:18" ht="18" customHeight="1">
      <c r="A172" s="550"/>
      <c r="B172" s="449"/>
      <c r="C172" s="438"/>
      <c r="D172" s="440"/>
      <c r="E172" s="442"/>
      <c r="F172" s="443"/>
      <c r="G172" s="446"/>
      <c r="H172" s="448"/>
      <c r="J172" s="34"/>
      <c r="K172" s="34"/>
      <c r="L172" s="34"/>
      <c r="M172" s="34"/>
      <c r="N172" s="34"/>
      <c r="O172" s="34"/>
      <c r="P172" s="34"/>
      <c r="Q172" s="34"/>
      <c r="R172" s="34"/>
    </row>
    <row r="173" spans="1:18" ht="18" customHeight="1">
      <c r="A173" s="550"/>
      <c r="B173" s="449"/>
      <c r="C173" s="438"/>
      <c r="D173" s="440"/>
      <c r="E173" s="442"/>
      <c r="F173" s="443"/>
      <c r="G173" s="446"/>
      <c r="H173" s="448"/>
      <c r="J173" s="34"/>
      <c r="K173" s="34"/>
      <c r="L173" s="34"/>
      <c r="M173" s="34"/>
      <c r="N173" s="34"/>
      <c r="O173" s="34"/>
      <c r="P173" s="34"/>
      <c r="Q173" s="34"/>
      <c r="R173" s="34"/>
    </row>
    <row r="174" spans="1:18" ht="18" customHeight="1">
      <c r="A174" s="550"/>
      <c r="B174" s="449"/>
      <c r="C174" s="438"/>
      <c r="D174" s="440"/>
      <c r="E174" s="442"/>
      <c r="F174" s="443"/>
      <c r="G174" s="446"/>
      <c r="H174" s="448"/>
      <c r="J174" s="34"/>
      <c r="K174" s="34"/>
      <c r="L174" s="34"/>
      <c r="M174" s="34"/>
      <c r="N174" s="34"/>
      <c r="O174" s="34"/>
      <c r="P174" s="34"/>
      <c r="Q174" s="34"/>
      <c r="R174" s="34"/>
    </row>
    <row r="175" spans="1:18" ht="18" customHeight="1">
      <c r="A175" s="550"/>
      <c r="B175" s="449"/>
      <c r="C175" s="438"/>
      <c r="D175" s="440"/>
      <c r="E175" s="442"/>
      <c r="F175" s="443"/>
      <c r="G175" s="444"/>
      <c r="H175" s="448"/>
      <c r="J175" s="34"/>
      <c r="K175" s="34"/>
      <c r="L175" s="34"/>
      <c r="M175" s="34"/>
      <c r="N175" s="34"/>
      <c r="O175" s="34"/>
      <c r="P175" s="34"/>
      <c r="Q175" s="34"/>
      <c r="R175" s="34"/>
    </row>
    <row r="176" spans="1:18" ht="18" customHeight="1">
      <c r="A176" s="550"/>
      <c r="B176" s="449"/>
      <c r="C176" s="438"/>
      <c r="D176" s="440"/>
      <c r="E176" s="442"/>
      <c r="F176" s="551"/>
      <c r="G176" s="446"/>
      <c r="H176" s="448"/>
      <c r="J176" s="34"/>
      <c r="K176" s="34"/>
      <c r="L176" s="34"/>
      <c r="M176" s="34"/>
      <c r="N176" s="34"/>
      <c r="O176" s="34"/>
      <c r="P176" s="34"/>
      <c r="Q176" s="34"/>
      <c r="R176" s="34"/>
    </row>
    <row r="177" spans="1:18" ht="18" customHeight="1">
      <c r="A177" s="550"/>
      <c r="B177" s="449"/>
      <c r="C177" s="438"/>
      <c r="D177" s="440"/>
      <c r="E177" s="442"/>
      <c r="F177" s="443"/>
      <c r="G177" s="444"/>
      <c r="H177" s="448"/>
      <c r="J177" s="34"/>
      <c r="K177" s="34"/>
      <c r="L177" s="34"/>
      <c r="M177" s="34"/>
      <c r="N177" s="34"/>
      <c r="O177" s="34"/>
      <c r="P177" s="34"/>
      <c r="Q177" s="34"/>
      <c r="R177" s="34"/>
    </row>
    <row r="178" spans="1:18" ht="18" customHeight="1">
      <c r="A178" s="550"/>
      <c r="B178" s="449"/>
      <c r="C178" s="438"/>
      <c r="D178" s="440"/>
      <c r="E178" s="442"/>
      <c r="F178" s="443"/>
      <c r="G178" s="444"/>
      <c r="H178" s="448"/>
      <c r="J178" s="34"/>
      <c r="K178" s="34"/>
      <c r="L178" s="34"/>
      <c r="M178" s="34"/>
      <c r="N178" s="34"/>
      <c r="O178" s="34"/>
      <c r="P178" s="34"/>
      <c r="Q178" s="34"/>
      <c r="R178" s="34"/>
    </row>
    <row r="179" spans="1:18" ht="18" customHeight="1">
      <c r="A179" s="550"/>
      <c r="B179" s="449"/>
      <c r="C179" s="438"/>
      <c r="D179" s="440"/>
      <c r="E179" s="442"/>
      <c r="F179" s="443"/>
      <c r="G179" s="446"/>
      <c r="H179" s="448"/>
      <c r="J179" s="34"/>
      <c r="K179" s="34"/>
      <c r="L179" s="34"/>
      <c r="M179" s="34"/>
      <c r="N179" s="34"/>
      <c r="O179" s="34"/>
      <c r="P179" s="34"/>
      <c r="Q179" s="34"/>
      <c r="R179" s="34"/>
    </row>
    <row r="180" spans="1:18" ht="18" customHeight="1">
      <c r="A180" s="550"/>
      <c r="B180" s="449"/>
      <c r="C180" s="438"/>
      <c r="D180" s="440"/>
      <c r="E180" s="442"/>
      <c r="F180" s="443"/>
      <c r="G180" s="446"/>
      <c r="H180" s="448"/>
      <c r="J180" s="34"/>
      <c r="K180" s="34"/>
      <c r="L180" s="34"/>
      <c r="M180" s="34"/>
      <c r="N180" s="34"/>
      <c r="O180" s="34"/>
      <c r="P180" s="34"/>
      <c r="Q180" s="34"/>
      <c r="R180" s="34"/>
    </row>
    <row r="181" spans="1:18" ht="18" customHeight="1">
      <c r="A181" s="550"/>
      <c r="B181" s="449"/>
      <c r="C181" s="438"/>
      <c r="D181" s="440"/>
      <c r="E181" s="442"/>
      <c r="F181" s="443"/>
      <c r="G181" s="446"/>
      <c r="H181" s="448"/>
      <c r="J181" s="34"/>
      <c r="K181" s="34"/>
      <c r="L181" s="34"/>
      <c r="M181" s="34"/>
      <c r="N181" s="34"/>
      <c r="O181" s="34"/>
      <c r="P181" s="34"/>
      <c r="Q181" s="34"/>
      <c r="R181" s="34"/>
    </row>
    <row r="182" spans="1:18" ht="18" customHeight="1">
      <c r="A182" s="550"/>
      <c r="B182" s="449"/>
      <c r="C182" s="438"/>
      <c r="D182" s="440"/>
      <c r="E182" s="442"/>
      <c r="F182" s="443"/>
      <c r="G182" s="446"/>
      <c r="H182" s="448"/>
      <c r="J182" s="34"/>
      <c r="K182" s="34"/>
      <c r="L182" s="34"/>
      <c r="M182" s="34"/>
      <c r="N182" s="34"/>
      <c r="O182" s="34"/>
      <c r="P182" s="34"/>
      <c r="Q182" s="34"/>
      <c r="R182" s="34"/>
    </row>
    <row r="183" spans="1:18" ht="18" customHeight="1">
      <c r="A183" s="550"/>
      <c r="B183" s="449"/>
      <c r="C183" s="438"/>
      <c r="D183" s="440"/>
      <c r="E183" s="442"/>
      <c r="F183" s="443"/>
      <c r="G183" s="446"/>
      <c r="H183" s="448"/>
      <c r="J183" s="34"/>
      <c r="K183" s="34"/>
      <c r="L183" s="34"/>
      <c r="M183" s="34"/>
      <c r="N183" s="34"/>
      <c r="O183" s="34"/>
      <c r="P183" s="34"/>
      <c r="Q183" s="34"/>
      <c r="R183" s="34"/>
    </row>
    <row r="184" spans="1:18" ht="18" customHeight="1">
      <c r="A184" s="550"/>
      <c r="B184" s="449"/>
      <c r="C184" s="438"/>
      <c r="D184" s="440"/>
      <c r="E184" s="442"/>
      <c r="F184" s="443"/>
      <c r="G184" s="446"/>
      <c r="H184" s="448"/>
      <c r="J184" s="34"/>
      <c r="K184" s="34"/>
      <c r="L184" s="34"/>
      <c r="M184" s="34"/>
      <c r="N184" s="34"/>
      <c r="O184" s="34"/>
      <c r="P184" s="34"/>
      <c r="Q184" s="34"/>
      <c r="R184" s="34"/>
    </row>
    <row r="185" spans="1:18" ht="18" customHeight="1">
      <c r="A185" s="550"/>
      <c r="B185" s="447"/>
      <c r="C185" s="438"/>
      <c r="D185" s="440"/>
      <c r="E185" s="442"/>
      <c r="F185" s="443"/>
      <c r="G185" s="446"/>
      <c r="H185" s="448"/>
      <c r="J185" s="34"/>
      <c r="K185" s="34"/>
      <c r="L185" s="34"/>
      <c r="M185" s="34"/>
      <c r="N185" s="34"/>
      <c r="O185" s="34"/>
      <c r="P185" s="34"/>
      <c r="Q185" s="34"/>
      <c r="R185" s="34"/>
    </row>
    <row r="186" spans="1:18" ht="18" customHeight="1">
      <c r="A186" s="550"/>
      <c r="B186" s="447"/>
      <c r="C186" s="438"/>
      <c r="D186" s="440"/>
      <c r="E186" s="442"/>
      <c r="F186" s="443"/>
      <c r="G186" s="446"/>
      <c r="H186" s="448"/>
      <c r="J186" s="34"/>
      <c r="K186" s="34"/>
      <c r="L186" s="34"/>
      <c r="M186" s="34"/>
      <c r="N186" s="34"/>
      <c r="O186" s="34"/>
      <c r="P186" s="34"/>
      <c r="Q186" s="34"/>
      <c r="R186" s="34"/>
    </row>
    <row r="187" spans="1:18" ht="18" customHeight="1">
      <c r="A187" s="550"/>
      <c r="B187" s="449"/>
      <c r="C187" s="438"/>
      <c r="D187" s="440"/>
      <c r="E187" s="442"/>
      <c r="F187" s="443"/>
      <c r="G187" s="444"/>
      <c r="H187" s="448"/>
      <c r="J187" s="34"/>
      <c r="K187" s="34"/>
      <c r="L187" s="34"/>
      <c r="M187" s="34"/>
      <c r="N187" s="34"/>
      <c r="O187" s="34"/>
      <c r="P187" s="34"/>
      <c r="Q187" s="34"/>
      <c r="R187" s="34"/>
    </row>
    <row r="188" spans="1:18" ht="18" customHeight="1">
      <c r="A188" s="550"/>
      <c r="B188" s="449"/>
      <c r="C188" s="438"/>
      <c r="D188" s="440"/>
      <c r="E188" s="442"/>
      <c r="F188" s="551"/>
      <c r="G188" s="446"/>
      <c r="H188" s="448"/>
      <c r="J188" s="34"/>
      <c r="K188" s="34"/>
      <c r="L188" s="34"/>
      <c r="M188" s="34"/>
      <c r="N188" s="34"/>
      <c r="O188" s="34"/>
      <c r="P188" s="34"/>
      <c r="Q188" s="34"/>
      <c r="R188" s="34"/>
    </row>
    <row r="189" spans="1:18" ht="18" customHeight="1">
      <c r="A189" s="550"/>
      <c r="B189" s="449"/>
      <c r="C189" s="438"/>
      <c r="D189" s="440"/>
      <c r="E189" s="442"/>
      <c r="F189" s="443"/>
      <c r="G189" s="444"/>
      <c r="H189" s="448"/>
      <c r="J189" s="34"/>
      <c r="K189" s="34"/>
      <c r="L189" s="34"/>
      <c r="M189" s="34"/>
      <c r="N189" s="34"/>
      <c r="O189" s="34"/>
      <c r="P189" s="34"/>
      <c r="Q189" s="34"/>
      <c r="R189" s="34"/>
    </row>
    <row r="190" spans="1:18" ht="18" customHeight="1">
      <c r="A190" s="550"/>
      <c r="B190" s="449"/>
      <c r="C190" s="438"/>
      <c r="D190" s="440"/>
      <c r="E190" s="442"/>
      <c r="F190" s="443"/>
      <c r="G190" s="444"/>
      <c r="H190" s="448"/>
      <c r="J190" s="34"/>
      <c r="K190" s="34"/>
      <c r="L190" s="34"/>
      <c r="M190" s="34"/>
      <c r="N190" s="34"/>
      <c r="O190" s="34"/>
      <c r="P190" s="34"/>
      <c r="Q190" s="34"/>
      <c r="R190" s="34"/>
    </row>
    <row r="191" spans="1:18" ht="18" customHeight="1">
      <c r="A191" s="550"/>
      <c r="B191" s="449"/>
      <c r="C191" s="438"/>
      <c r="D191" s="440"/>
      <c r="E191" s="442"/>
      <c r="F191" s="443"/>
      <c r="G191" s="446"/>
      <c r="H191" s="448"/>
      <c r="J191" s="34"/>
      <c r="K191" s="34"/>
      <c r="L191" s="34"/>
      <c r="M191" s="34"/>
      <c r="N191" s="34"/>
      <c r="O191" s="34"/>
      <c r="P191" s="34"/>
      <c r="Q191" s="34"/>
      <c r="R191" s="34"/>
    </row>
    <row r="192" spans="1:18" ht="18" customHeight="1">
      <c r="A192" s="550"/>
      <c r="B192" s="449"/>
      <c r="C192" s="438"/>
      <c r="D192" s="440"/>
      <c r="E192" s="442"/>
      <c r="F192" s="443"/>
      <c r="G192" s="446"/>
      <c r="H192" s="448"/>
      <c r="J192" s="34"/>
      <c r="K192" s="34"/>
      <c r="L192" s="34"/>
      <c r="M192" s="34"/>
      <c r="N192" s="34"/>
      <c r="O192" s="34"/>
      <c r="P192" s="34"/>
      <c r="Q192" s="34"/>
      <c r="R192" s="34"/>
    </row>
    <row r="193" spans="1:18" ht="18" customHeight="1">
      <c r="A193" s="550"/>
      <c r="B193" s="449"/>
      <c r="C193" s="438"/>
      <c r="D193" s="440"/>
      <c r="E193" s="442"/>
      <c r="F193" s="443"/>
      <c r="G193" s="446"/>
      <c r="H193" s="448"/>
      <c r="J193" s="34"/>
      <c r="K193" s="34"/>
      <c r="L193" s="34"/>
      <c r="M193" s="34"/>
      <c r="N193" s="34"/>
      <c r="O193" s="34"/>
      <c r="P193" s="34"/>
      <c r="Q193" s="34"/>
      <c r="R193" s="34"/>
    </row>
    <row r="194" spans="1:18" ht="18" customHeight="1">
      <c r="A194" s="550"/>
      <c r="B194" s="449"/>
      <c r="C194" s="438"/>
      <c r="D194" s="440"/>
      <c r="E194" s="442"/>
      <c r="F194" s="443"/>
      <c r="G194" s="446"/>
      <c r="H194" s="448"/>
      <c r="J194" s="34"/>
      <c r="K194" s="34"/>
      <c r="L194" s="34"/>
      <c r="M194" s="34"/>
      <c r="N194" s="34"/>
      <c r="O194" s="34"/>
      <c r="P194" s="34"/>
      <c r="Q194" s="34"/>
      <c r="R194" s="34"/>
    </row>
    <row r="195" spans="1:18" ht="18" customHeight="1">
      <c r="A195" s="550"/>
      <c r="B195" s="449"/>
      <c r="C195" s="438"/>
      <c r="D195" s="440"/>
      <c r="E195" s="442"/>
      <c r="F195" s="443"/>
      <c r="G195" s="446"/>
      <c r="H195" s="448"/>
      <c r="J195" s="34"/>
      <c r="K195" s="34"/>
      <c r="L195" s="34"/>
      <c r="M195" s="34"/>
      <c r="N195" s="34"/>
      <c r="O195" s="34"/>
      <c r="P195" s="34"/>
      <c r="Q195" s="34"/>
      <c r="R195" s="34"/>
    </row>
    <row r="196" spans="1:18" ht="18" customHeight="1">
      <c r="A196" s="550"/>
      <c r="B196" s="449"/>
      <c r="C196" s="438"/>
      <c r="D196" s="440"/>
      <c r="E196" s="442"/>
      <c r="F196" s="443"/>
      <c r="G196" s="446"/>
      <c r="H196" s="448"/>
      <c r="J196" s="34"/>
      <c r="K196" s="34"/>
      <c r="L196" s="34"/>
      <c r="M196" s="34"/>
      <c r="N196" s="34"/>
      <c r="O196" s="34"/>
      <c r="P196" s="34"/>
      <c r="Q196" s="34"/>
      <c r="R196" s="34"/>
    </row>
    <row r="197" spans="1:18" ht="18" customHeight="1">
      <c r="A197" s="550"/>
      <c r="B197" s="447"/>
      <c r="C197" s="438"/>
      <c r="D197" s="440"/>
      <c r="E197" s="442"/>
      <c r="F197" s="443"/>
      <c r="G197" s="446"/>
      <c r="H197" s="448"/>
      <c r="J197" s="34"/>
      <c r="K197" s="34"/>
      <c r="L197" s="34"/>
      <c r="M197" s="34"/>
      <c r="N197" s="34"/>
      <c r="O197" s="34"/>
      <c r="P197" s="34"/>
      <c r="Q197" s="34"/>
      <c r="R197" s="34"/>
    </row>
    <row r="198" spans="1:18" ht="18" customHeight="1">
      <c r="A198" s="550"/>
      <c r="B198" s="447"/>
      <c r="C198" s="438"/>
      <c r="D198" s="440"/>
      <c r="E198" s="442"/>
      <c r="F198" s="551"/>
      <c r="G198" s="446"/>
      <c r="H198" s="448"/>
      <c r="J198" s="34"/>
      <c r="K198" s="34"/>
      <c r="L198" s="34"/>
      <c r="M198" s="34"/>
      <c r="N198" s="34"/>
      <c r="O198" s="34"/>
      <c r="P198" s="34"/>
      <c r="Q198" s="34"/>
      <c r="R198" s="34"/>
    </row>
    <row r="199" spans="1:18" ht="18" customHeight="1">
      <c r="A199" s="550"/>
      <c r="B199" s="447"/>
      <c r="C199" s="438"/>
      <c r="D199" s="440"/>
      <c r="E199" s="442"/>
      <c r="F199" s="551"/>
      <c r="G199" s="446"/>
      <c r="H199" s="448"/>
      <c r="J199" s="34"/>
      <c r="K199" s="34"/>
      <c r="L199" s="34"/>
      <c r="M199" s="34"/>
      <c r="N199" s="34"/>
      <c r="O199" s="34"/>
      <c r="P199" s="34"/>
      <c r="Q199" s="34"/>
      <c r="R199" s="34"/>
    </row>
    <row r="200" spans="1:18" ht="18" customHeight="1">
      <c r="A200" s="550"/>
      <c r="B200" s="447"/>
      <c r="C200" s="438"/>
      <c r="D200" s="440"/>
      <c r="E200" s="442"/>
      <c r="F200" s="551"/>
      <c r="G200" s="446"/>
      <c r="H200" s="448"/>
      <c r="J200" s="34"/>
      <c r="K200" s="34"/>
      <c r="L200" s="34"/>
      <c r="M200" s="34"/>
      <c r="N200" s="34"/>
      <c r="O200" s="34"/>
      <c r="P200" s="34"/>
      <c r="Q200" s="34"/>
      <c r="R200" s="34"/>
    </row>
    <row r="201" spans="1:18" ht="18" customHeight="1">
      <c r="A201" s="550"/>
      <c r="B201" s="447"/>
      <c r="C201" s="438"/>
      <c r="D201" s="440"/>
      <c r="E201" s="442"/>
      <c r="F201" s="551"/>
      <c r="G201" s="446"/>
      <c r="H201" s="448"/>
      <c r="J201" s="34"/>
      <c r="K201" s="34"/>
      <c r="L201" s="34"/>
      <c r="M201" s="34"/>
      <c r="N201" s="34"/>
      <c r="O201" s="34"/>
      <c r="P201" s="34"/>
      <c r="Q201" s="34"/>
      <c r="R201" s="34"/>
    </row>
    <row r="202" spans="1:18" ht="18" customHeight="1">
      <c r="A202" s="550"/>
      <c r="B202" s="447"/>
      <c r="C202" s="438"/>
      <c r="D202" s="440"/>
      <c r="E202" s="442"/>
      <c r="F202" s="551"/>
      <c r="G202" s="446"/>
      <c r="H202" s="448"/>
      <c r="J202" s="34"/>
      <c r="K202" s="34"/>
      <c r="L202" s="34"/>
      <c r="M202" s="34"/>
      <c r="N202" s="34"/>
      <c r="O202" s="34"/>
      <c r="P202" s="34"/>
      <c r="Q202" s="34"/>
      <c r="R202" s="34"/>
    </row>
    <row r="203" spans="1:18" ht="18" customHeight="1">
      <c r="A203" s="550"/>
      <c r="B203" s="447"/>
      <c r="C203" s="438"/>
      <c r="D203" s="440"/>
      <c r="E203" s="445"/>
      <c r="F203" s="551"/>
      <c r="G203" s="446"/>
      <c r="H203" s="448"/>
      <c r="J203" s="34"/>
      <c r="K203" s="34"/>
      <c r="L203" s="34"/>
      <c r="M203" s="34"/>
      <c r="N203" s="34"/>
      <c r="O203" s="34"/>
      <c r="P203" s="34"/>
      <c r="Q203" s="34"/>
      <c r="R203" s="34"/>
    </row>
    <row r="204" spans="1:18" ht="18" customHeight="1">
      <c r="A204" s="550"/>
      <c r="B204" s="447"/>
      <c r="C204" s="438"/>
      <c r="D204" s="440"/>
      <c r="E204" s="445"/>
      <c r="F204" s="551"/>
      <c r="G204" s="446"/>
      <c r="H204" s="448"/>
      <c r="J204" s="34"/>
      <c r="K204" s="34"/>
      <c r="L204" s="34"/>
      <c r="M204" s="34"/>
      <c r="N204" s="34"/>
      <c r="O204" s="34"/>
      <c r="P204" s="34"/>
      <c r="Q204" s="34"/>
      <c r="R204" s="34"/>
    </row>
    <row r="205" spans="1:18" ht="18" customHeight="1">
      <c r="A205" s="550"/>
      <c r="B205" s="447"/>
      <c r="C205" s="438"/>
      <c r="D205" s="440"/>
      <c r="E205" s="445"/>
      <c r="F205" s="551"/>
      <c r="G205" s="446"/>
      <c r="H205" s="448"/>
      <c r="J205" s="34"/>
      <c r="K205" s="34"/>
      <c r="L205" s="34"/>
      <c r="M205" s="34"/>
      <c r="N205" s="34"/>
      <c r="O205" s="34"/>
      <c r="P205" s="34"/>
      <c r="Q205" s="34"/>
      <c r="R205" s="34"/>
    </row>
    <row r="206" spans="1:18" ht="18" customHeight="1">
      <c r="A206" s="550"/>
      <c r="B206" s="447"/>
      <c r="C206" s="438"/>
      <c r="D206" s="440"/>
      <c r="E206" s="445"/>
      <c r="F206" s="551"/>
      <c r="G206" s="446"/>
      <c r="H206" s="448"/>
      <c r="J206" s="34"/>
      <c r="K206" s="34"/>
      <c r="L206" s="34"/>
      <c r="M206" s="34"/>
      <c r="N206" s="34"/>
      <c r="O206" s="34"/>
      <c r="P206" s="34"/>
      <c r="Q206" s="34"/>
      <c r="R206" s="34"/>
    </row>
    <row r="207" spans="1:18" ht="18" customHeight="1">
      <c r="A207" s="550"/>
      <c r="B207" s="447"/>
      <c r="C207" s="438"/>
      <c r="D207" s="440"/>
      <c r="E207" s="445"/>
      <c r="F207" s="551"/>
      <c r="G207" s="446"/>
      <c r="H207" s="448"/>
      <c r="J207" s="34"/>
      <c r="K207" s="34"/>
      <c r="L207" s="34"/>
      <c r="M207" s="34"/>
      <c r="N207" s="34"/>
      <c r="O207" s="34"/>
      <c r="P207" s="34"/>
      <c r="Q207" s="34"/>
      <c r="R207" s="34"/>
    </row>
    <row r="208" spans="1:18" ht="18" customHeight="1">
      <c r="A208" s="550"/>
      <c r="B208" s="447"/>
      <c r="C208" s="438"/>
      <c r="D208" s="440"/>
      <c r="E208" s="442"/>
      <c r="F208" s="551"/>
      <c r="G208" s="446"/>
      <c r="H208" s="448"/>
      <c r="J208" s="34"/>
      <c r="K208" s="34"/>
      <c r="L208" s="34"/>
      <c r="M208" s="34"/>
      <c r="N208" s="34"/>
      <c r="O208" s="34"/>
      <c r="P208" s="34"/>
      <c r="Q208" s="34"/>
      <c r="R208" s="34"/>
    </row>
    <row r="209" spans="1:18" ht="18" customHeight="1">
      <c r="A209" s="550"/>
      <c r="B209" s="447"/>
      <c r="C209" s="438"/>
      <c r="D209" s="440"/>
      <c r="E209" s="442"/>
      <c r="F209" s="443"/>
      <c r="G209" s="444"/>
      <c r="H209" s="448"/>
      <c r="J209" s="34"/>
      <c r="K209" s="34"/>
      <c r="L209" s="34"/>
      <c r="M209" s="34"/>
      <c r="N209" s="34"/>
      <c r="O209" s="34"/>
      <c r="P209" s="34"/>
      <c r="Q209" s="34"/>
      <c r="R209" s="34"/>
    </row>
    <row r="210" spans="1:18" ht="18" customHeight="1">
      <c r="A210" s="550"/>
      <c r="B210" s="447"/>
      <c r="C210" s="438"/>
      <c r="D210" s="440"/>
      <c r="E210" s="442"/>
      <c r="F210" s="443"/>
      <c r="G210" s="444"/>
      <c r="H210" s="448"/>
      <c r="J210" s="34"/>
      <c r="K210" s="34"/>
      <c r="L210" s="34"/>
      <c r="M210" s="34"/>
      <c r="N210" s="34"/>
      <c r="O210" s="34"/>
      <c r="P210" s="34"/>
      <c r="Q210" s="34"/>
      <c r="R210" s="34"/>
    </row>
    <row r="211" spans="1:18" ht="18" customHeight="1">
      <c r="A211" s="550"/>
      <c r="B211" s="447"/>
      <c r="C211" s="438"/>
      <c r="D211" s="440"/>
      <c r="E211" s="442"/>
      <c r="F211" s="443"/>
      <c r="G211" s="444"/>
      <c r="H211" s="448"/>
      <c r="J211" s="34"/>
      <c r="K211" s="34"/>
      <c r="L211" s="34"/>
      <c r="M211" s="34"/>
      <c r="N211" s="34"/>
      <c r="O211" s="34"/>
      <c r="P211" s="34"/>
      <c r="Q211" s="34"/>
      <c r="R211" s="34"/>
    </row>
    <row r="212" spans="1:18" ht="18" customHeight="1">
      <c r="A212" s="550"/>
      <c r="B212" s="447"/>
      <c r="C212" s="438"/>
      <c r="D212" s="440"/>
      <c r="E212" s="442"/>
      <c r="F212" s="551"/>
      <c r="G212" s="446"/>
      <c r="H212" s="448"/>
      <c r="J212" s="34"/>
      <c r="K212" s="34"/>
      <c r="L212" s="34"/>
      <c r="M212" s="34"/>
      <c r="N212" s="34"/>
      <c r="O212" s="34"/>
      <c r="P212" s="34"/>
      <c r="Q212" s="34"/>
      <c r="R212" s="34"/>
    </row>
    <row r="213" spans="1:18" ht="18" customHeight="1">
      <c r="A213" s="550"/>
      <c r="B213" s="447"/>
      <c r="C213" s="438"/>
      <c r="D213" s="440"/>
      <c r="E213" s="442"/>
      <c r="F213" s="443"/>
      <c r="G213" s="444"/>
      <c r="H213" s="448"/>
      <c r="J213" s="34"/>
      <c r="K213" s="34"/>
      <c r="L213" s="34"/>
      <c r="M213" s="34"/>
      <c r="N213" s="34"/>
      <c r="O213" s="34"/>
      <c r="P213" s="34"/>
      <c r="Q213" s="34"/>
      <c r="R213" s="34"/>
    </row>
    <row r="214" spans="1:18" ht="18" customHeight="1">
      <c r="A214" s="550"/>
      <c r="B214" s="447"/>
      <c r="C214" s="438"/>
      <c r="D214" s="440"/>
      <c r="E214" s="442"/>
      <c r="F214" s="443"/>
      <c r="G214" s="444"/>
      <c r="H214" s="448"/>
      <c r="J214" s="34"/>
      <c r="K214" s="34"/>
      <c r="L214" s="34"/>
      <c r="M214" s="34"/>
      <c r="N214" s="34"/>
      <c r="O214" s="34"/>
      <c r="P214" s="34"/>
      <c r="Q214" s="34"/>
      <c r="R214" s="34"/>
    </row>
    <row r="215" spans="1:18" ht="18" customHeight="1">
      <c r="A215" s="550"/>
      <c r="B215" s="447"/>
      <c r="C215" s="438"/>
      <c r="D215" s="440"/>
      <c r="E215" s="442"/>
      <c r="F215" s="443"/>
      <c r="G215" s="444"/>
      <c r="H215" s="448"/>
      <c r="J215" s="34"/>
      <c r="K215" s="34"/>
      <c r="L215" s="34"/>
      <c r="M215" s="34"/>
      <c r="N215" s="34"/>
      <c r="O215" s="34"/>
      <c r="P215" s="34"/>
      <c r="Q215" s="34"/>
      <c r="R215" s="34"/>
    </row>
    <row r="216" spans="1:18" ht="18" customHeight="1">
      <c r="A216" s="550"/>
      <c r="B216" s="447"/>
      <c r="C216" s="438"/>
      <c r="D216" s="440"/>
      <c r="E216" s="442"/>
      <c r="F216" s="443"/>
      <c r="G216" s="444"/>
      <c r="H216" s="448"/>
      <c r="J216" s="34"/>
      <c r="K216" s="34"/>
      <c r="L216" s="34"/>
      <c r="M216" s="34"/>
      <c r="N216" s="34"/>
      <c r="O216" s="34"/>
      <c r="P216" s="34"/>
      <c r="Q216" s="34"/>
      <c r="R216" s="34"/>
    </row>
    <row r="217" spans="1:18" ht="18" customHeight="1">
      <c r="A217" s="550"/>
      <c r="B217" s="447"/>
      <c r="C217" s="438"/>
      <c r="D217" s="440"/>
      <c r="E217" s="442"/>
      <c r="F217" s="443"/>
      <c r="G217" s="444"/>
      <c r="H217" s="448"/>
      <c r="J217" s="34"/>
      <c r="K217" s="34"/>
      <c r="L217" s="34"/>
      <c r="M217" s="34"/>
      <c r="N217" s="34"/>
      <c r="O217" s="34"/>
      <c r="P217" s="34"/>
      <c r="Q217" s="34"/>
      <c r="R217" s="34"/>
    </row>
    <row r="218" spans="1:18" ht="18" customHeight="1">
      <c r="A218" s="550"/>
      <c r="B218" s="449"/>
      <c r="C218" s="438"/>
      <c r="D218" s="440"/>
      <c r="E218" s="445"/>
      <c r="F218" s="551"/>
      <c r="G218" s="444"/>
      <c r="H218" s="448"/>
      <c r="J218" s="34"/>
      <c r="K218" s="34"/>
      <c r="L218" s="34"/>
      <c r="M218" s="34"/>
      <c r="N218" s="34"/>
      <c r="O218" s="34"/>
      <c r="P218" s="34"/>
      <c r="Q218" s="34"/>
      <c r="R218" s="34"/>
    </row>
    <row r="219" spans="1:18" ht="18" customHeight="1">
      <c r="A219" s="550"/>
      <c r="B219" s="449"/>
      <c r="C219" s="438"/>
      <c r="D219" s="440"/>
      <c r="E219" s="442"/>
      <c r="F219" s="443"/>
      <c r="G219" s="444"/>
      <c r="H219" s="448"/>
      <c r="J219" s="34"/>
      <c r="K219" s="34"/>
      <c r="L219" s="34"/>
      <c r="M219" s="34"/>
      <c r="N219" s="34"/>
      <c r="O219" s="34"/>
      <c r="P219" s="34"/>
      <c r="Q219" s="34"/>
      <c r="R219" s="34"/>
    </row>
    <row r="220" spans="1:18" ht="18" customHeight="1">
      <c r="A220" s="550"/>
      <c r="B220" s="449"/>
      <c r="C220" s="438"/>
      <c r="D220" s="440"/>
      <c r="E220" s="442"/>
      <c r="F220" s="551"/>
      <c r="G220" s="446"/>
      <c r="H220" s="448"/>
      <c r="J220" s="34"/>
      <c r="K220" s="34"/>
      <c r="L220" s="34"/>
      <c r="M220" s="34"/>
      <c r="N220" s="34"/>
      <c r="O220" s="34"/>
      <c r="P220" s="34"/>
      <c r="Q220" s="34"/>
      <c r="R220" s="34"/>
    </row>
    <row r="221" spans="1:18" ht="18" customHeight="1">
      <c r="A221" s="550"/>
      <c r="B221" s="449"/>
      <c r="C221" s="438"/>
      <c r="D221" s="440"/>
      <c r="E221" s="445"/>
      <c r="F221" s="443"/>
      <c r="G221" s="444"/>
      <c r="H221" s="448"/>
      <c r="J221" s="34"/>
      <c r="K221" s="34"/>
      <c r="L221" s="34"/>
      <c r="M221" s="34"/>
      <c r="N221" s="34"/>
      <c r="O221" s="34"/>
      <c r="P221" s="34"/>
      <c r="Q221" s="34"/>
      <c r="R221" s="34"/>
    </row>
    <row r="222" spans="1:18" ht="18" customHeight="1">
      <c r="A222" s="550"/>
      <c r="B222" s="449"/>
      <c r="C222" s="438"/>
      <c r="D222" s="440"/>
      <c r="E222" s="442"/>
      <c r="F222" s="443"/>
      <c r="G222" s="444"/>
      <c r="H222" s="448"/>
      <c r="J222" s="34"/>
      <c r="K222" s="34"/>
      <c r="L222" s="34"/>
      <c r="M222" s="34"/>
      <c r="N222" s="34"/>
      <c r="O222" s="34"/>
      <c r="P222" s="34"/>
      <c r="Q222" s="34"/>
      <c r="R222" s="34"/>
    </row>
    <row r="223" spans="1:18" ht="18" customHeight="1">
      <c r="A223" s="550"/>
      <c r="B223" s="449"/>
      <c r="C223" s="438"/>
      <c r="D223" s="440"/>
      <c r="E223" s="442"/>
      <c r="F223" s="443"/>
      <c r="G223" s="444"/>
      <c r="H223" s="448"/>
      <c r="J223" s="34"/>
      <c r="K223" s="34"/>
      <c r="L223" s="34"/>
      <c r="M223" s="34"/>
      <c r="N223" s="34"/>
      <c r="O223" s="34"/>
      <c r="P223" s="34"/>
      <c r="Q223" s="34"/>
      <c r="R223" s="34"/>
    </row>
    <row r="224" spans="1:18" ht="18" customHeight="1">
      <c r="A224" s="550"/>
      <c r="B224" s="449"/>
      <c r="C224" s="438"/>
      <c r="D224" s="440"/>
      <c r="E224" s="442"/>
      <c r="F224" s="443"/>
      <c r="G224" s="444"/>
      <c r="H224" s="448"/>
      <c r="J224" s="34"/>
      <c r="K224" s="34"/>
      <c r="L224" s="34"/>
      <c r="M224" s="34"/>
      <c r="N224" s="34"/>
      <c r="O224" s="34"/>
      <c r="P224" s="34"/>
      <c r="Q224" s="34"/>
      <c r="R224" s="34"/>
    </row>
    <row r="225" spans="1:18" ht="18" customHeight="1">
      <c r="A225" s="550"/>
      <c r="B225" s="449"/>
      <c r="C225" s="438"/>
      <c r="D225" s="440"/>
      <c r="E225" s="442"/>
      <c r="F225" s="443"/>
      <c r="G225" s="444"/>
      <c r="H225" s="448"/>
      <c r="J225" s="34"/>
      <c r="K225" s="34"/>
      <c r="L225" s="34"/>
      <c r="M225" s="34"/>
      <c r="N225" s="34"/>
      <c r="O225" s="34"/>
      <c r="P225" s="34"/>
      <c r="Q225" s="34"/>
      <c r="R225" s="34"/>
    </row>
    <row r="226" spans="1:18" ht="18" customHeight="1">
      <c r="A226" s="550"/>
      <c r="B226" s="449"/>
      <c r="C226" s="438"/>
      <c r="D226" s="440"/>
      <c r="E226" s="442"/>
      <c r="F226" s="443"/>
      <c r="G226" s="444"/>
      <c r="H226" s="448"/>
      <c r="J226" s="34"/>
      <c r="K226" s="34"/>
      <c r="L226" s="34"/>
      <c r="M226" s="34"/>
      <c r="N226" s="34"/>
      <c r="O226" s="34"/>
      <c r="P226" s="34"/>
      <c r="Q226" s="34"/>
      <c r="R226" s="34"/>
    </row>
    <row r="227" spans="1:18" ht="18" customHeight="1">
      <c r="A227" s="550"/>
      <c r="B227" s="449"/>
      <c r="C227" s="438"/>
      <c r="D227" s="440"/>
      <c r="E227" s="442"/>
      <c r="F227" s="551"/>
      <c r="G227" s="446"/>
      <c r="H227" s="448"/>
      <c r="J227" s="34"/>
      <c r="K227" s="34"/>
      <c r="L227" s="34"/>
      <c r="M227" s="34"/>
      <c r="N227" s="34"/>
      <c r="O227" s="34"/>
      <c r="P227" s="34"/>
      <c r="Q227" s="34"/>
      <c r="R227" s="34"/>
    </row>
    <row r="228" spans="1:18" ht="18" customHeight="1">
      <c r="A228" s="550"/>
      <c r="B228" s="449"/>
      <c r="C228" s="438"/>
      <c r="D228" s="440"/>
      <c r="E228" s="442"/>
      <c r="F228" s="551"/>
      <c r="G228" s="446"/>
      <c r="H228" s="448"/>
      <c r="J228" s="34"/>
      <c r="K228" s="34"/>
      <c r="L228" s="34"/>
      <c r="M228" s="34"/>
      <c r="N228" s="34"/>
      <c r="O228" s="34"/>
      <c r="P228" s="34"/>
      <c r="Q228" s="34"/>
      <c r="R228" s="34"/>
    </row>
    <row r="229" spans="1:18" ht="18" customHeight="1">
      <c r="A229" s="550"/>
      <c r="B229" s="447"/>
      <c r="C229" s="438"/>
      <c r="D229" s="440"/>
      <c r="E229" s="442"/>
      <c r="F229" s="551"/>
      <c r="G229" s="446"/>
      <c r="H229" s="448"/>
      <c r="J229" s="34"/>
      <c r="K229" s="34"/>
      <c r="L229" s="34"/>
      <c r="M229" s="34"/>
      <c r="N229" s="34"/>
      <c r="O229" s="34"/>
      <c r="P229" s="34"/>
      <c r="Q229" s="34"/>
      <c r="R229" s="34"/>
    </row>
    <row r="230" spans="1:18" ht="18" customHeight="1">
      <c r="A230" s="550"/>
      <c r="B230" s="447"/>
      <c r="C230" s="438"/>
      <c r="D230" s="440"/>
      <c r="E230" s="442"/>
      <c r="F230" s="443"/>
      <c r="G230" s="446"/>
      <c r="H230" s="448"/>
      <c r="J230" s="34"/>
      <c r="K230" s="34"/>
      <c r="L230" s="34"/>
      <c r="M230" s="34"/>
      <c r="N230" s="34"/>
      <c r="O230" s="34"/>
      <c r="P230" s="34"/>
      <c r="Q230" s="34"/>
      <c r="R230" s="34"/>
    </row>
    <row r="231" spans="1:18" ht="18" customHeight="1">
      <c r="A231" s="550"/>
      <c r="B231" s="447"/>
      <c r="C231" s="438"/>
      <c r="D231" s="440"/>
      <c r="E231" s="442"/>
      <c r="F231" s="443"/>
      <c r="G231" s="446"/>
      <c r="H231" s="448"/>
      <c r="J231" s="34"/>
      <c r="K231" s="34"/>
      <c r="L231" s="34"/>
      <c r="M231" s="34"/>
      <c r="N231" s="34"/>
      <c r="O231" s="34"/>
      <c r="P231" s="34"/>
      <c r="Q231" s="34"/>
      <c r="R231" s="34"/>
    </row>
    <row r="232" spans="1:18" ht="18" customHeight="1">
      <c r="A232" s="550"/>
      <c r="B232" s="447"/>
      <c r="C232" s="438"/>
      <c r="D232" s="440"/>
      <c r="E232" s="442"/>
      <c r="F232" s="551"/>
      <c r="G232" s="446"/>
      <c r="H232" s="448"/>
      <c r="J232" s="34"/>
      <c r="K232" s="34"/>
      <c r="L232" s="34"/>
      <c r="M232" s="34"/>
      <c r="N232" s="34"/>
      <c r="O232" s="34"/>
      <c r="P232" s="34"/>
      <c r="Q232" s="34"/>
      <c r="R232" s="34"/>
    </row>
    <row r="233" spans="1:18" ht="18" customHeight="1">
      <c r="A233" s="550"/>
      <c r="B233" s="447"/>
      <c r="C233" s="438"/>
      <c r="D233" s="440"/>
      <c r="E233" s="442"/>
      <c r="F233" s="551"/>
      <c r="G233" s="446"/>
      <c r="H233" s="448"/>
      <c r="J233" s="34"/>
      <c r="K233" s="34"/>
      <c r="L233" s="34"/>
      <c r="M233" s="34"/>
      <c r="N233" s="34"/>
      <c r="O233" s="34"/>
      <c r="P233" s="34"/>
      <c r="Q233" s="34"/>
      <c r="R233" s="34"/>
    </row>
    <row r="234" spans="1:18" ht="18" customHeight="1">
      <c r="A234" s="550"/>
      <c r="B234" s="447"/>
      <c r="C234" s="438"/>
      <c r="D234" s="440"/>
      <c r="E234" s="442"/>
      <c r="F234" s="551"/>
      <c r="G234" s="446"/>
      <c r="H234" s="448"/>
      <c r="J234" s="34"/>
      <c r="K234" s="34"/>
      <c r="L234" s="34"/>
      <c r="M234" s="34"/>
      <c r="N234" s="34"/>
      <c r="O234" s="34"/>
      <c r="P234" s="34"/>
      <c r="Q234" s="34"/>
      <c r="R234" s="34"/>
    </row>
    <row r="235" spans="1:18" ht="18" customHeight="1">
      <c r="A235" s="550"/>
      <c r="B235" s="447"/>
      <c r="C235" s="438"/>
      <c r="D235" s="440"/>
      <c r="E235" s="442"/>
      <c r="F235" s="551"/>
      <c r="G235" s="446"/>
      <c r="H235" s="448"/>
      <c r="J235" s="34"/>
      <c r="K235" s="34"/>
      <c r="L235" s="34"/>
      <c r="M235" s="34"/>
      <c r="N235" s="34"/>
      <c r="O235" s="34"/>
      <c r="P235" s="34"/>
      <c r="Q235" s="34"/>
      <c r="R235" s="34"/>
    </row>
    <row r="236" spans="1:18" ht="18" customHeight="1">
      <c r="A236" s="550"/>
      <c r="B236" s="447"/>
      <c r="C236" s="438"/>
      <c r="D236" s="440"/>
      <c r="E236" s="442"/>
      <c r="F236" s="551"/>
      <c r="G236" s="446"/>
      <c r="H236" s="448"/>
      <c r="J236" s="34"/>
      <c r="K236" s="34"/>
      <c r="L236" s="34"/>
      <c r="M236" s="34"/>
      <c r="N236" s="34"/>
      <c r="O236" s="34"/>
      <c r="P236" s="34"/>
      <c r="Q236" s="34"/>
      <c r="R236" s="34"/>
    </row>
    <row r="237" spans="1:18" ht="18" customHeight="1">
      <c r="A237" s="550"/>
      <c r="B237" s="447"/>
      <c r="C237" s="438"/>
      <c r="D237" s="440"/>
      <c r="E237" s="445"/>
      <c r="F237" s="551"/>
      <c r="G237" s="446"/>
      <c r="H237" s="448"/>
      <c r="J237" s="34"/>
      <c r="K237" s="34"/>
      <c r="L237" s="34"/>
      <c r="M237" s="34"/>
      <c r="N237" s="34"/>
      <c r="O237" s="34"/>
      <c r="P237" s="34"/>
      <c r="Q237" s="34"/>
      <c r="R237" s="34"/>
    </row>
    <row r="238" spans="1:18" ht="18" customHeight="1">
      <c r="A238" s="550"/>
      <c r="B238" s="447"/>
      <c r="C238" s="438"/>
      <c r="D238" s="440"/>
      <c r="E238" s="445"/>
      <c r="F238" s="551"/>
      <c r="G238" s="446"/>
      <c r="H238" s="448"/>
      <c r="J238" s="34"/>
      <c r="K238" s="34"/>
      <c r="L238" s="34"/>
      <c r="M238" s="34"/>
      <c r="N238" s="34"/>
      <c r="O238" s="34"/>
      <c r="P238" s="34"/>
      <c r="Q238" s="34"/>
      <c r="R238" s="34"/>
    </row>
    <row r="239" spans="1:18" ht="18" customHeight="1">
      <c r="A239" s="550"/>
      <c r="B239" s="447"/>
      <c r="C239" s="438"/>
      <c r="D239" s="440"/>
      <c r="E239" s="445"/>
      <c r="F239" s="551"/>
      <c r="G239" s="446"/>
      <c r="H239" s="448"/>
      <c r="J239" s="34"/>
      <c r="K239" s="34"/>
      <c r="L239" s="34"/>
      <c r="M239" s="34"/>
      <c r="N239" s="34"/>
      <c r="O239" s="34"/>
      <c r="P239" s="34"/>
      <c r="Q239" s="34"/>
      <c r="R239" s="34"/>
    </row>
    <row r="240" spans="1:18" s="35" customFormat="1" ht="18" customHeight="1">
      <c r="A240" s="550"/>
      <c r="B240" s="447"/>
      <c r="C240" s="438"/>
      <c r="D240" s="440"/>
      <c r="E240" s="445"/>
      <c r="F240" s="551"/>
      <c r="G240" s="446"/>
      <c r="H240" s="448"/>
    </row>
    <row r="241" spans="1:8" s="34" customFormat="1" ht="18" customHeight="1">
      <c r="A241" s="550"/>
      <c r="B241" s="447"/>
      <c r="C241" s="438"/>
      <c r="D241" s="440"/>
      <c r="E241" s="445"/>
      <c r="F241" s="551"/>
      <c r="G241" s="446"/>
      <c r="H241" s="448"/>
    </row>
    <row r="242" spans="1:8" s="34" customFormat="1" ht="18" customHeight="1">
      <c r="A242" s="550"/>
      <c r="B242" s="447"/>
      <c r="C242" s="438"/>
      <c r="D242" s="440"/>
      <c r="E242" s="442"/>
      <c r="F242" s="551"/>
      <c r="G242" s="446"/>
      <c r="H242" s="448"/>
    </row>
    <row r="243" spans="1:8" s="34" customFormat="1" ht="18" customHeight="1">
      <c r="A243" s="550"/>
      <c r="B243" s="449"/>
      <c r="C243" s="438"/>
      <c r="D243" s="440"/>
      <c r="E243" s="442"/>
      <c r="F243" s="443"/>
      <c r="G243" s="444"/>
      <c r="H243" s="448"/>
    </row>
    <row r="244" spans="1:8" s="34" customFormat="1" ht="18" customHeight="1">
      <c r="A244" s="550"/>
      <c r="B244" s="449"/>
      <c r="C244" s="438"/>
      <c r="D244" s="440"/>
      <c r="E244" s="442"/>
      <c r="F244" s="443"/>
      <c r="G244" s="444"/>
      <c r="H244" s="448"/>
    </row>
    <row r="245" spans="1:8" s="34" customFormat="1" ht="18" customHeight="1">
      <c r="A245" s="550"/>
      <c r="B245" s="449"/>
      <c r="C245" s="438"/>
      <c r="D245" s="440"/>
      <c r="E245" s="442"/>
      <c r="F245" s="443"/>
      <c r="G245" s="444"/>
      <c r="H245" s="448"/>
    </row>
    <row r="246" spans="1:8" s="34" customFormat="1" ht="18" customHeight="1">
      <c r="A246" s="550"/>
      <c r="B246" s="449"/>
      <c r="C246" s="438"/>
      <c r="D246" s="440"/>
      <c r="E246" s="442"/>
      <c r="F246" s="443"/>
      <c r="G246" s="444"/>
      <c r="H246" s="448"/>
    </row>
    <row r="247" spans="1:8" s="34" customFormat="1" ht="18" customHeight="1">
      <c r="A247" s="550"/>
      <c r="B247" s="449"/>
      <c r="C247" s="438"/>
      <c r="D247" s="440"/>
      <c r="E247" s="442"/>
      <c r="F247" s="443"/>
      <c r="G247" s="444"/>
      <c r="H247" s="448"/>
    </row>
    <row r="248" spans="1:8" s="34" customFormat="1" ht="18" customHeight="1">
      <c r="A248" s="550"/>
      <c r="B248" s="449"/>
      <c r="C248" s="438"/>
      <c r="D248" s="440"/>
      <c r="E248" s="442"/>
      <c r="F248" s="443"/>
      <c r="G248" s="444"/>
      <c r="H248" s="448"/>
    </row>
    <row r="249" spans="1:8" s="34" customFormat="1" ht="18" customHeight="1">
      <c r="A249" s="550"/>
      <c r="B249" s="449"/>
      <c r="C249" s="438"/>
      <c r="D249" s="440"/>
      <c r="E249" s="442"/>
      <c r="F249" s="443"/>
      <c r="G249" s="444"/>
      <c r="H249" s="448"/>
    </row>
    <row r="250" spans="1:8" s="34" customFormat="1" ht="18" customHeight="1">
      <c r="A250" s="550"/>
      <c r="B250" s="449"/>
      <c r="C250" s="438"/>
      <c r="D250" s="440"/>
      <c r="E250" s="442"/>
      <c r="F250" s="443"/>
      <c r="G250" s="444"/>
      <c r="H250" s="448"/>
    </row>
    <row r="251" spans="1:8" s="34" customFormat="1" ht="18" customHeight="1">
      <c r="A251" s="550"/>
      <c r="B251" s="449"/>
      <c r="C251" s="438"/>
      <c r="D251" s="440"/>
      <c r="E251" s="442"/>
      <c r="F251" s="443"/>
      <c r="G251" s="444"/>
      <c r="H251" s="448"/>
    </row>
    <row r="252" spans="1:8" s="34" customFormat="1" ht="18" customHeight="1">
      <c r="A252" s="550"/>
      <c r="B252" s="449"/>
      <c r="C252" s="438"/>
      <c r="D252" s="440"/>
      <c r="E252" s="442"/>
      <c r="F252" s="443"/>
      <c r="G252" s="444"/>
      <c r="H252" s="448"/>
    </row>
    <row r="253" spans="1:8" s="34" customFormat="1" ht="18" customHeight="1">
      <c r="A253" s="550"/>
      <c r="B253" s="449"/>
      <c r="C253" s="438"/>
      <c r="D253" s="440"/>
      <c r="E253" s="442"/>
      <c r="F253" s="443"/>
      <c r="G253" s="444"/>
      <c r="H253" s="448"/>
    </row>
    <row r="254" spans="1:8" s="34" customFormat="1" ht="18" customHeight="1">
      <c r="A254" s="550"/>
      <c r="B254" s="449"/>
      <c r="C254" s="438"/>
      <c r="D254" s="440"/>
      <c r="E254" s="442"/>
      <c r="F254" s="443"/>
      <c r="G254" s="444"/>
      <c r="H254" s="448"/>
    </row>
    <row r="255" spans="1:8" s="34" customFormat="1" ht="18" customHeight="1">
      <c r="A255" s="550"/>
      <c r="B255" s="449"/>
      <c r="C255" s="438"/>
      <c r="D255" s="440"/>
      <c r="E255" s="442"/>
      <c r="F255" s="443"/>
      <c r="G255" s="444"/>
      <c r="H255" s="448"/>
    </row>
    <row r="256" spans="1:8" s="34" customFormat="1" ht="18" customHeight="1">
      <c r="A256" s="550"/>
      <c r="B256" s="449"/>
      <c r="C256" s="438"/>
      <c r="D256" s="440"/>
      <c r="E256" s="445"/>
      <c r="F256" s="551"/>
      <c r="G256" s="446"/>
      <c r="H256" s="448"/>
    </row>
    <row r="257" spans="1:8" s="34" customFormat="1" ht="18" customHeight="1">
      <c r="A257" s="550"/>
      <c r="B257" s="449"/>
      <c r="C257" s="438"/>
      <c r="D257" s="450"/>
      <c r="E257" s="445"/>
      <c r="F257" s="551"/>
      <c r="G257" s="446"/>
      <c r="H257" s="448"/>
    </row>
    <row r="258" spans="1:8" s="34" customFormat="1" ht="18" customHeight="1">
      <c r="A258" s="550"/>
      <c r="B258" s="449"/>
      <c r="C258" s="438"/>
      <c r="D258" s="450"/>
      <c r="E258" s="445"/>
      <c r="F258" s="551"/>
      <c r="G258" s="446"/>
      <c r="H258" s="448"/>
    </row>
    <row r="259" spans="1:8" s="34" customFormat="1" ht="18" customHeight="1">
      <c r="A259" s="550"/>
      <c r="B259" s="449"/>
      <c r="C259" s="438"/>
      <c r="D259" s="450"/>
      <c r="E259" s="445"/>
      <c r="F259" s="551"/>
      <c r="G259" s="446"/>
      <c r="H259" s="448"/>
    </row>
    <row r="260" spans="1:8" s="34" customFormat="1" ht="18" customHeight="1">
      <c r="A260" s="550"/>
      <c r="B260" s="449"/>
      <c r="C260" s="438"/>
      <c r="D260" s="450"/>
      <c r="E260" s="442"/>
      <c r="F260" s="443"/>
      <c r="G260" s="444"/>
      <c r="H260" s="448"/>
    </row>
    <row r="261" spans="1:8" s="34" customFormat="1" ht="18" customHeight="1">
      <c r="A261" s="550"/>
      <c r="B261" s="449"/>
      <c r="C261" s="438"/>
      <c r="D261" s="450"/>
      <c r="E261" s="442"/>
      <c r="F261" s="443"/>
      <c r="G261" s="444"/>
      <c r="H261" s="448"/>
    </row>
    <row r="262" spans="1:8" s="34" customFormat="1" ht="18" customHeight="1">
      <c r="A262" s="550"/>
      <c r="B262" s="449"/>
      <c r="C262" s="438"/>
      <c r="D262" s="450"/>
      <c r="E262" s="442"/>
      <c r="F262" s="443"/>
      <c r="G262" s="444"/>
      <c r="H262" s="448"/>
    </row>
    <row r="263" spans="1:8" s="34" customFormat="1" ht="18" customHeight="1">
      <c r="A263" s="550"/>
      <c r="B263" s="449"/>
      <c r="C263" s="438"/>
      <c r="D263" s="450"/>
      <c r="E263" s="442"/>
      <c r="F263" s="443"/>
      <c r="G263" s="444"/>
      <c r="H263" s="448"/>
    </row>
    <row r="264" spans="1:8" s="34" customFormat="1" ht="18" customHeight="1">
      <c r="A264" s="550"/>
      <c r="B264" s="449"/>
      <c r="C264" s="438"/>
      <c r="D264" s="450"/>
      <c r="E264" s="442"/>
      <c r="F264" s="443"/>
      <c r="G264" s="444"/>
      <c r="H264" s="448"/>
    </row>
    <row r="265" spans="1:8" s="34" customFormat="1" ht="18" customHeight="1">
      <c r="A265" s="550"/>
      <c r="B265" s="449"/>
      <c r="C265" s="438"/>
      <c r="D265" s="450"/>
      <c r="E265" s="442"/>
      <c r="F265" s="443"/>
      <c r="G265" s="444"/>
      <c r="H265" s="448"/>
    </row>
    <row r="266" spans="1:8" s="34" customFormat="1" ht="18" customHeight="1">
      <c r="A266" s="550"/>
      <c r="B266" s="449"/>
      <c r="C266" s="438"/>
      <c r="D266" s="450"/>
      <c r="E266" s="442"/>
      <c r="F266" s="443"/>
      <c r="G266" s="444"/>
      <c r="H266" s="448"/>
    </row>
    <row r="267" spans="1:8" s="34" customFormat="1" ht="18" customHeight="1">
      <c r="A267" s="550"/>
      <c r="B267" s="449"/>
      <c r="C267" s="438"/>
      <c r="D267" s="450"/>
      <c r="E267" s="442"/>
      <c r="F267" s="443"/>
      <c r="G267" s="444"/>
      <c r="H267" s="448"/>
    </row>
    <row r="268" spans="1:8" s="34" customFormat="1" ht="18" customHeight="1">
      <c r="A268" s="550"/>
      <c r="B268" s="449"/>
      <c r="C268" s="438"/>
      <c r="D268" s="450"/>
      <c r="E268" s="442"/>
      <c r="F268" s="443"/>
      <c r="G268" s="444"/>
      <c r="H268" s="448"/>
    </row>
    <row r="269" spans="1:8" s="34" customFormat="1" ht="18" customHeight="1">
      <c r="A269" s="550"/>
      <c r="B269" s="447"/>
      <c r="C269" s="552"/>
      <c r="D269" s="553"/>
      <c r="E269" s="442"/>
      <c r="F269" s="443"/>
      <c r="G269" s="444"/>
      <c r="H269" s="554"/>
    </row>
    <row r="270" spans="1:8" s="34" customFormat="1" ht="18" customHeight="1">
      <c r="A270" s="550"/>
      <c r="B270" s="447"/>
      <c r="C270" s="552"/>
      <c r="D270" s="553"/>
      <c r="E270" s="442"/>
      <c r="F270" s="443"/>
      <c r="G270" s="444"/>
      <c r="H270" s="554"/>
    </row>
    <row r="271" spans="1:8" s="34" customFormat="1" ht="18" customHeight="1">
      <c r="A271" s="550"/>
      <c r="B271" s="449"/>
      <c r="C271" s="438"/>
      <c r="D271" s="440"/>
      <c r="E271" s="442"/>
      <c r="F271" s="443"/>
      <c r="G271" s="444"/>
      <c r="H271" s="448"/>
    </row>
    <row r="272" spans="1:8" s="34" customFormat="1" ht="18" customHeight="1">
      <c r="A272" s="550"/>
      <c r="B272" s="449"/>
      <c r="C272" s="438"/>
      <c r="D272" s="440"/>
      <c r="E272" s="442"/>
      <c r="F272" s="443"/>
      <c r="G272" s="444"/>
      <c r="H272" s="448"/>
    </row>
    <row r="273" spans="1:8" s="34" customFormat="1" ht="18" customHeight="1">
      <c r="A273" s="550"/>
      <c r="B273" s="449"/>
      <c r="C273" s="438"/>
      <c r="D273" s="440"/>
      <c r="E273" s="442"/>
      <c r="F273" s="443"/>
      <c r="G273" s="444"/>
      <c r="H273" s="448"/>
    </row>
    <row r="274" spans="1:8" s="34" customFormat="1" ht="18" customHeight="1">
      <c r="A274" s="550"/>
      <c r="B274" s="449"/>
      <c r="C274" s="438"/>
      <c r="D274" s="440"/>
      <c r="E274" s="445"/>
      <c r="F274" s="443"/>
      <c r="G274" s="444"/>
      <c r="H274" s="448"/>
    </row>
    <row r="275" spans="1:8" s="34" customFormat="1" ht="18" customHeight="1">
      <c r="A275" s="550"/>
      <c r="B275" s="449"/>
      <c r="C275" s="438"/>
      <c r="D275" s="440"/>
      <c r="E275" s="442"/>
      <c r="F275" s="443"/>
      <c r="G275" s="444"/>
      <c r="H275" s="448"/>
    </row>
    <row r="276" spans="1:8" s="36" customFormat="1" ht="18" customHeight="1">
      <c r="A276" s="550"/>
      <c r="B276" s="449"/>
      <c r="C276" s="555"/>
      <c r="D276" s="450"/>
      <c r="E276" s="442"/>
      <c r="F276" s="551"/>
      <c r="G276" s="446"/>
      <c r="H276" s="556"/>
    </row>
    <row r="277" spans="1:8" s="34" customFormat="1" ht="18" customHeight="1">
      <c r="A277" s="550"/>
      <c r="B277" s="449"/>
      <c r="C277" s="438"/>
      <c r="D277" s="440"/>
      <c r="E277" s="442"/>
      <c r="F277" s="443"/>
      <c r="G277" s="444"/>
      <c r="H277" s="448"/>
    </row>
    <row r="278" spans="1:8" s="34" customFormat="1" ht="18" customHeight="1">
      <c r="A278" s="550"/>
      <c r="B278" s="449"/>
      <c r="C278" s="438"/>
      <c r="D278" s="440"/>
      <c r="E278" s="442"/>
      <c r="F278" s="551"/>
      <c r="G278" s="444"/>
      <c r="H278" s="448"/>
    </row>
    <row r="279" spans="1:8" s="34" customFormat="1" ht="18" customHeight="1">
      <c r="A279" s="550"/>
      <c r="B279" s="449"/>
      <c r="C279" s="438"/>
      <c r="D279" s="440"/>
      <c r="E279" s="442"/>
      <c r="F279" s="551"/>
      <c r="G279" s="444"/>
      <c r="H279" s="448"/>
    </row>
    <row r="280" spans="1:8" s="34" customFormat="1" ht="18" customHeight="1">
      <c r="A280" s="550"/>
      <c r="B280" s="449"/>
      <c r="C280" s="438"/>
      <c r="D280" s="440"/>
      <c r="E280" s="442"/>
      <c r="F280" s="443"/>
      <c r="G280" s="444"/>
      <c r="H280" s="448"/>
    </row>
    <row r="281" spans="1:8" s="34" customFormat="1" ht="18" customHeight="1">
      <c r="A281" s="550"/>
      <c r="B281" s="447"/>
      <c r="C281" s="438"/>
      <c r="D281" s="440"/>
      <c r="E281" s="442"/>
      <c r="F281" s="551"/>
      <c r="G281" s="446"/>
      <c r="H281" s="448"/>
    </row>
    <row r="282" spans="1:8" s="34" customFormat="1" ht="18" customHeight="1">
      <c r="A282" s="550"/>
      <c r="B282" s="447"/>
      <c r="C282" s="438"/>
      <c r="D282" s="440"/>
      <c r="E282" s="442"/>
      <c r="F282" s="551"/>
      <c r="G282" s="446"/>
      <c r="H282" s="448"/>
    </row>
    <row r="283" spans="1:8" s="34" customFormat="1" ht="18" customHeight="1">
      <c r="A283" s="550"/>
      <c r="B283" s="447"/>
      <c r="C283" s="438"/>
      <c r="D283" s="440"/>
      <c r="E283" s="442"/>
      <c r="F283" s="551"/>
      <c r="G283" s="446"/>
      <c r="H283" s="556"/>
    </row>
    <row r="284" spans="1:8" s="34" customFormat="1" ht="18" customHeight="1">
      <c r="A284" s="550"/>
      <c r="B284" s="447"/>
      <c r="C284" s="438"/>
      <c r="D284" s="440"/>
      <c r="E284" s="442"/>
      <c r="F284" s="551"/>
      <c r="G284" s="446"/>
      <c r="H284" s="556"/>
    </row>
    <row r="285" spans="1:8" s="34" customFormat="1" ht="18" customHeight="1">
      <c r="A285" s="550"/>
      <c r="B285" s="447"/>
      <c r="C285" s="438"/>
      <c r="D285" s="440"/>
      <c r="E285" s="442"/>
      <c r="F285" s="551"/>
      <c r="G285" s="446"/>
      <c r="H285" s="556"/>
    </row>
    <row r="286" spans="1:8" s="34" customFormat="1" ht="18" customHeight="1">
      <c r="A286" s="550"/>
      <c r="B286" s="447"/>
      <c r="C286" s="438"/>
      <c r="D286" s="440"/>
      <c r="E286" s="442"/>
      <c r="F286" s="551"/>
      <c r="G286" s="446"/>
      <c r="H286" s="556"/>
    </row>
    <row r="287" spans="1:8" s="34" customFormat="1" ht="18" customHeight="1">
      <c r="A287" s="550"/>
      <c r="B287" s="447"/>
      <c r="C287" s="555"/>
      <c r="D287" s="450"/>
      <c r="E287" s="445"/>
      <c r="F287" s="551"/>
      <c r="G287" s="446"/>
      <c r="H287" s="556"/>
    </row>
    <row r="288" spans="1:8" s="34" customFormat="1" ht="18" customHeight="1">
      <c r="A288" s="550"/>
      <c r="B288" s="447"/>
      <c r="C288" s="555"/>
      <c r="D288" s="450"/>
      <c r="E288" s="445"/>
      <c r="F288" s="551"/>
      <c r="G288" s="446"/>
      <c r="H288" s="556"/>
    </row>
    <row r="289" spans="1:8" s="34" customFormat="1" ht="18" customHeight="1">
      <c r="A289" s="550"/>
      <c r="B289" s="447"/>
      <c r="C289" s="555"/>
      <c r="D289" s="450"/>
      <c r="E289" s="445"/>
      <c r="F289" s="551"/>
      <c r="G289" s="446"/>
      <c r="H289" s="556"/>
    </row>
    <row r="290" spans="1:8" s="34" customFormat="1" ht="18" customHeight="1">
      <c r="A290" s="550"/>
      <c r="B290" s="447"/>
      <c r="C290" s="555"/>
      <c r="D290" s="450"/>
      <c r="E290" s="445"/>
      <c r="F290" s="551"/>
      <c r="G290" s="446"/>
      <c r="H290" s="556"/>
    </row>
    <row r="291" spans="1:8" s="34" customFormat="1" ht="18" customHeight="1">
      <c r="A291" s="550"/>
      <c r="B291" s="447"/>
      <c r="C291" s="555"/>
      <c r="D291" s="450"/>
      <c r="E291" s="445"/>
      <c r="F291" s="551"/>
      <c r="G291" s="446"/>
      <c r="H291" s="556"/>
    </row>
    <row r="292" spans="1:8" s="34" customFormat="1" ht="18" customHeight="1">
      <c r="A292" s="550"/>
      <c r="B292" s="447"/>
      <c r="C292" s="438"/>
      <c r="D292" s="440"/>
      <c r="E292" s="442"/>
      <c r="F292" s="551"/>
      <c r="G292" s="446"/>
      <c r="H292" s="448"/>
    </row>
    <row r="293" spans="1:8" s="34" customFormat="1" ht="18" customHeight="1">
      <c r="A293" s="550"/>
      <c r="B293" s="447"/>
      <c r="C293" s="438"/>
      <c r="D293" s="440"/>
      <c r="E293" s="442"/>
      <c r="F293" s="443"/>
      <c r="G293" s="444"/>
      <c r="H293" s="448"/>
    </row>
    <row r="294" spans="1:8" s="34" customFormat="1" ht="18" customHeight="1">
      <c r="A294" s="550"/>
      <c r="B294" s="447"/>
      <c r="C294" s="438"/>
      <c r="D294" s="440"/>
      <c r="E294" s="442"/>
      <c r="F294" s="443"/>
      <c r="G294" s="444"/>
      <c r="H294" s="448"/>
    </row>
    <row r="295" spans="1:8" s="34" customFormat="1" ht="18" customHeight="1">
      <c r="A295" s="550"/>
      <c r="B295" s="447"/>
      <c r="C295" s="438"/>
      <c r="D295" s="440"/>
      <c r="E295" s="442"/>
      <c r="F295" s="443"/>
      <c r="G295" s="444"/>
      <c r="H295" s="448"/>
    </row>
    <row r="296" spans="1:8" s="34" customFormat="1" ht="18" customHeight="1">
      <c r="A296" s="550"/>
      <c r="B296" s="447"/>
      <c r="C296" s="438"/>
      <c r="D296" s="440"/>
      <c r="E296" s="442"/>
      <c r="F296" s="551"/>
      <c r="G296" s="446"/>
      <c r="H296" s="448"/>
    </row>
    <row r="297" spans="1:8" s="34" customFormat="1" ht="18" customHeight="1">
      <c r="A297" s="550"/>
      <c r="B297" s="447"/>
      <c r="C297" s="438"/>
      <c r="D297" s="440"/>
      <c r="E297" s="442"/>
      <c r="F297" s="443"/>
      <c r="G297" s="444"/>
      <c r="H297" s="448"/>
    </row>
    <row r="298" spans="1:8" s="34" customFormat="1" ht="18" customHeight="1">
      <c r="A298" s="550"/>
      <c r="B298" s="447"/>
      <c r="C298" s="438"/>
      <c r="D298" s="440"/>
      <c r="E298" s="442"/>
      <c r="F298" s="443"/>
      <c r="G298" s="444"/>
      <c r="H298" s="448"/>
    </row>
    <row r="299" spans="1:8" s="34" customFormat="1" ht="18" customHeight="1">
      <c r="A299" s="550"/>
      <c r="B299" s="447"/>
      <c r="C299" s="438"/>
      <c r="D299" s="440"/>
      <c r="E299" s="442"/>
      <c r="F299" s="443"/>
      <c r="G299" s="444"/>
      <c r="H299" s="448"/>
    </row>
    <row r="300" spans="1:8" s="34" customFormat="1" ht="18" customHeight="1">
      <c r="A300" s="550"/>
      <c r="B300" s="447"/>
      <c r="C300" s="438"/>
      <c r="D300" s="440"/>
      <c r="E300" s="442"/>
      <c r="F300" s="443"/>
      <c r="G300" s="444"/>
      <c r="H300" s="448"/>
    </row>
    <row r="301" spans="1:8" s="34" customFormat="1" ht="18" customHeight="1">
      <c r="A301" s="550"/>
      <c r="B301" s="447"/>
      <c r="C301" s="438"/>
      <c r="D301" s="440"/>
      <c r="E301" s="442"/>
      <c r="F301" s="443"/>
      <c r="G301" s="444"/>
      <c r="H301" s="448"/>
    </row>
    <row r="302" spans="1:8" s="34" customFormat="1" ht="18" customHeight="1">
      <c r="A302" s="550"/>
      <c r="B302" s="449"/>
      <c r="C302" s="438"/>
      <c r="D302" s="440"/>
      <c r="E302" s="445"/>
      <c r="F302" s="551"/>
      <c r="G302" s="444"/>
      <c r="H302" s="448"/>
    </row>
    <row r="303" spans="1:8" s="34" customFormat="1" ht="18" customHeight="1">
      <c r="A303" s="550"/>
      <c r="B303" s="449"/>
      <c r="C303" s="438"/>
      <c r="D303" s="440"/>
      <c r="E303" s="442"/>
      <c r="F303" s="443"/>
      <c r="G303" s="444"/>
      <c r="H303" s="448"/>
    </row>
    <row r="304" spans="1:8" s="34" customFormat="1" ht="18" customHeight="1">
      <c r="A304" s="550"/>
      <c r="B304" s="449"/>
      <c r="C304" s="438"/>
      <c r="D304" s="440"/>
      <c r="E304" s="442"/>
      <c r="F304" s="551"/>
      <c r="G304" s="446"/>
      <c r="H304" s="448"/>
    </row>
    <row r="305" spans="1:8" s="34" customFormat="1" ht="18" customHeight="1">
      <c r="A305" s="550"/>
      <c r="B305" s="449"/>
      <c r="C305" s="438"/>
      <c r="D305" s="440"/>
      <c r="E305" s="445"/>
      <c r="F305" s="443"/>
      <c r="G305" s="444"/>
      <c r="H305" s="448"/>
    </row>
    <row r="306" spans="1:8" s="34" customFormat="1" ht="18" customHeight="1">
      <c r="A306" s="550"/>
      <c r="B306" s="449"/>
      <c r="C306" s="438"/>
      <c r="D306" s="440"/>
      <c r="E306" s="442"/>
      <c r="F306" s="443"/>
      <c r="G306" s="444"/>
      <c r="H306" s="448"/>
    </row>
    <row r="307" spans="1:8" s="34" customFormat="1" ht="18" customHeight="1">
      <c r="A307" s="550"/>
      <c r="B307" s="449"/>
      <c r="C307" s="438"/>
      <c r="D307" s="440"/>
      <c r="E307" s="442"/>
      <c r="F307" s="443"/>
      <c r="G307" s="444"/>
      <c r="H307" s="448"/>
    </row>
    <row r="308" spans="1:8" s="34" customFormat="1" ht="18" customHeight="1">
      <c r="A308" s="550"/>
      <c r="B308" s="449"/>
      <c r="C308" s="438"/>
      <c r="D308" s="440"/>
      <c r="E308" s="442"/>
      <c r="F308" s="443"/>
      <c r="G308" s="444"/>
      <c r="H308" s="448"/>
    </row>
    <row r="309" spans="1:8" s="34" customFormat="1" ht="18" customHeight="1">
      <c r="A309" s="550"/>
      <c r="B309" s="449"/>
      <c r="C309" s="438"/>
      <c r="D309" s="440"/>
      <c r="E309" s="442"/>
      <c r="F309" s="443"/>
      <c r="G309" s="444"/>
      <c r="H309" s="448"/>
    </row>
    <row r="310" spans="1:8" s="34" customFormat="1" ht="18" customHeight="1">
      <c r="A310" s="550"/>
      <c r="B310" s="449"/>
      <c r="C310" s="438"/>
      <c r="D310" s="440"/>
      <c r="E310" s="442"/>
      <c r="F310" s="443"/>
      <c r="G310" s="444"/>
      <c r="H310" s="448"/>
    </row>
    <row r="311" spans="1:8" s="34" customFormat="1" ht="18" customHeight="1">
      <c r="A311" s="550"/>
      <c r="B311" s="449"/>
      <c r="C311" s="438"/>
      <c r="D311" s="440"/>
      <c r="E311" s="442"/>
      <c r="F311" s="551"/>
      <c r="G311" s="446"/>
      <c r="H311" s="448"/>
    </row>
    <row r="312" spans="1:8" s="34" customFormat="1" ht="18" customHeight="1">
      <c r="A312" s="550"/>
      <c r="B312" s="449"/>
      <c r="C312" s="438"/>
      <c r="D312" s="440"/>
      <c r="E312" s="442"/>
      <c r="F312" s="551"/>
      <c r="G312" s="446"/>
      <c r="H312" s="448"/>
    </row>
    <row r="313" spans="1:8" s="34" customFormat="1" ht="18" customHeight="1">
      <c r="A313" s="550"/>
      <c r="B313" s="447"/>
      <c r="C313" s="438"/>
      <c r="D313" s="440"/>
      <c r="E313" s="442"/>
      <c r="F313" s="551"/>
      <c r="G313" s="446"/>
      <c r="H313" s="448"/>
    </row>
    <row r="314" spans="1:8" s="34" customFormat="1" ht="18" customHeight="1">
      <c r="A314" s="550"/>
      <c r="B314" s="447"/>
      <c r="C314" s="438"/>
      <c r="D314" s="440"/>
      <c r="E314" s="442"/>
      <c r="F314" s="443"/>
      <c r="G314" s="446"/>
      <c r="H314" s="448"/>
    </row>
    <row r="315" spans="1:8" s="34" customFormat="1" ht="18" customHeight="1">
      <c r="A315" s="550"/>
      <c r="B315" s="447"/>
      <c r="C315" s="438"/>
      <c r="D315" s="440"/>
      <c r="E315" s="442"/>
      <c r="F315" s="443"/>
      <c r="G315" s="446"/>
      <c r="H315" s="448"/>
    </row>
    <row r="316" spans="1:8" s="35" customFormat="1" ht="18" customHeight="1">
      <c r="A316" s="550"/>
      <c r="B316" s="447"/>
      <c r="C316" s="438"/>
      <c r="D316" s="440"/>
      <c r="E316" s="442"/>
      <c r="F316" s="551"/>
      <c r="G316" s="446"/>
      <c r="H316" s="448"/>
    </row>
    <row r="317" spans="1:8" s="34" customFormat="1" ht="18" customHeight="1">
      <c r="A317" s="550"/>
      <c r="B317" s="447"/>
      <c r="C317" s="438"/>
      <c r="D317" s="440"/>
      <c r="E317" s="442"/>
      <c r="F317" s="551"/>
      <c r="G317" s="446"/>
      <c r="H317" s="448"/>
    </row>
    <row r="318" spans="1:8" s="34" customFormat="1" ht="18" customHeight="1">
      <c r="A318" s="550"/>
      <c r="B318" s="447"/>
      <c r="C318" s="438"/>
      <c r="D318" s="440"/>
      <c r="E318" s="442"/>
      <c r="F318" s="551"/>
      <c r="G318" s="446"/>
      <c r="H318" s="448"/>
    </row>
    <row r="319" spans="1:8" s="34" customFormat="1" ht="18" customHeight="1">
      <c r="A319" s="550"/>
      <c r="B319" s="447"/>
      <c r="C319" s="438"/>
      <c r="D319" s="440"/>
      <c r="E319" s="442"/>
      <c r="F319" s="551"/>
      <c r="G319" s="446"/>
      <c r="H319" s="556"/>
    </row>
    <row r="320" spans="1:8" s="34" customFormat="1" ht="18" customHeight="1">
      <c r="A320" s="550"/>
      <c r="B320" s="447"/>
      <c r="C320" s="438"/>
      <c r="D320" s="440"/>
      <c r="E320" s="442"/>
      <c r="F320" s="551"/>
      <c r="G320" s="446"/>
      <c r="H320" s="556"/>
    </row>
    <row r="321" spans="1:8" s="34" customFormat="1" ht="18" customHeight="1">
      <c r="A321" s="550"/>
      <c r="B321" s="447"/>
      <c r="C321" s="555"/>
      <c r="D321" s="450"/>
      <c r="E321" s="445"/>
      <c r="F321" s="551"/>
      <c r="G321" s="446"/>
      <c r="H321" s="556"/>
    </row>
    <row r="322" spans="1:8" s="34" customFormat="1" ht="18" customHeight="1">
      <c r="A322" s="550"/>
      <c r="B322" s="447"/>
      <c r="C322" s="555"/>
      <c r="D322" s="450"/>
      <c r="E322" s="445"/>
      <c r="F322" s="551"/>
      <c r="G322" s="446"/>
      <c r="H322" s="556"/>
    </row>
    <row r="323" spans="1:8" s="34" customFormat="1" ht="18" customHeight="1">
      <c r="A323" s="550"/>
      <c r="B323" s="447"/>
      <c r="C323" s="555"/>
      <c r="D323" s="450"/>
      <c r="E323" s="445"/>
      <c r="F323" s="551"/>
      <c r="G323" s="446"/>
      <c r="H323" s="556"/>
    </row>
    <row r="324" spans="1:8" s="34" customFormat="1" ht="18" customHeight="1">
      <c r="A324" s="550"/>
      <c r="B324" s="447"/>
      <c r="C324" s="555"/>
      <c r="D324" s="450"/>
      <c r="E324" s="445"/>
      <c r="F324" s="551"/>
      <c r="G324" s="446"/>
      <c r="H324" s="556"/>
    </row>
    <row r="325" spans="1:8" s="34" customFormat="1" ht="18" customHeight="1">
      <c r="A325" s="550"/>
      <c r="B325" s="447"/>
      <c r="C325" s="555"/>
      <c r="D325" s="450"/>
      <c r="E325" s="445"/>
      <c r="F325" s="551"/>
      <c r="G325" s="446"/>
      <c r="H325" s="556"/>
    </row>
    <row r="326" spans="1:8" s="34" customFormat="1" ht="18" customHeight="1">
      <c r="A326" s="550"/>
      <c r="B326" s="447"/>
      <c r="C326" s="438"/>
      <c r="D326" s="440"/>
      <c r="E326" s="442"/>
      <c r="F326" s="551"/>
      <c r="G326" s="446"/>
      <c r="H326" s="448"/>
    </row>
    <row r="327" spans="1:8" s="34" customFormat="1" ht="18" customHeight="1">
      <c r="A327" s="550"/>
      <c r="B327" s="449"/>
      <c r="C327" s="438"/>
      <c r="D327" s="440"/>
      <c r="E327" s="442"/>
      <c r="F327" s="443"/>
      <c r="G327" s="444"/>
      <c r="H327" s="448"/>
    </row>
    <row r="328" spans="1:8" s="34" customFormat="1" ht="18" customHeight="1">
      <c r="A328" s="550"/>
      <c r="B328" s="449"/>
      <c r="C328" s="438"/>
      <c r="D328" s="440"/>
      <c r="E328" s="442"/>
      <c r="F328" s="443"/>
      <c r="G328" s="444"/>
      <c r="H328" s="448"/>
    </row>
    <row r="329" spans="1:8" s="34" customFormat="1" ht="18" customHeight="1">
      <c r="A329" s="550"/>
      <c r="B329" s="449"/>
      <c r="C329" s="438"/>
      <c r="D329" s="440"/>
      <c r="E329" s="442"/>
      <c r="F329" s="443"/>
      <c r="G329" s="444"/>
      <c r="H329" s="448"/>
    </row>
    <row r="330" spans="1:8" s="34" customFormat="1" ht="18" customHeight="1">
      <c r="A330" s="550"/>
      <c r="B330" s="449"/>
      <c r="C330" s="438"/>
      <c r="D330" s="440"/>
      <c r="E330" s="442"/>
      <c r="F330" s="443"/>
      <c r="G330" s="444"/>
      <c r="H330" s="448"/>
    </row>
    <row r="331" spans="1:8" s="34" customFormat="1" ht="18" customHeight="1">
      <c r="A331" s="550"/>
      <c r="B331" s="449"/>
      <c r="C331" s="438"/>
      <c r="D331" s="440"/>
      <c r="E331" s="442"/>
      <c r="F331" s="443"/>
      <c r="G331" s="444"/>
      <c r="H331" s="448"/>
    </row>
    <row r="332" spans="1:8" s="34" customFormat="1" ht="18" customHeight="1">
      <c r="A332" s="550"/>
      <c r="B332" s="449"/>
      <c r="C332" s="438"/>
      <c r="D332" s="440"/>
      <c r="E332" s="442"/>
      <c r="F332" s="443"/>
      <c r="G332" s="444"/>
      <c r="H332" s="448"/>
    </row>
    <row r="333" spans="1:8" s="34" customFormat="1" ht="18" customHeight="1">
      <c r="A333" s="550"/>
      <c r="B333" s="449"/>
      <c r="C333" s="438"/>
      <c r="D333" s="440"/>
      <c r="E333" s="442"/>
      <c r="F333" s="443"/>
      <c r="G333" s="444"/>
      <c r="H333" s="448"/>
    </row>
    <row r="334" spans="1:8" s="34" customFormat="1" ht="18" customHeight="1">
      <c r="A334" s="550"/>
      <c r="B334" s="449"/>
      <c r="C334" s="438"/>
      <c r="D334" s="440"/>
      <c r="E334" s="442"/>
      <c r="F334" s="443"/>
      <c r="G334" s="444"/>
      <c r="H334" s="448"/>
    </row>
    <row r="335" spans="1:8" s="34" customFormat="1" ht="18" customHeight="1">
      <c r="A335" s="550"/>
      <c r="B335" s="449"/>
      <c r="C335" s="438"/>
      <c r="D335" s="440"/>
      <c r="E335" s="442"/>
      <c r="F335" s="443"/>
      <c r="G335" s="444"/>
      <c r="H335" s="448"/>
    </row>
    <row r="336" spans="1:8" s="34" customFormat="1" ht="18" customHeight="1">
      <c r="A336" s="550"/>
      <c r="B336" s="449"/>
      <c r="C336" s="438"/>
      <c r="D336" s="440"/>
      <c r="E336" s="442"/>
      <c r="F336" s="443"/>
      <c r="G336" s="444"/>
      <c r="H336" s="448"/>
    </row>
    <row r="337" spans="1:8" s="34" customFormat="1" ht="18" customHeight="1">
      <c r="A337" s="550"/>
      <c r="B337" s="449"/>
      <c r="C337" s="438"/>
      <c r="D337" s="440"/>
      <c r="E337" s="442"/>
      <c r="F337" s="443"/>
      <c r="G337" s="444"/>
      <c r="H337" s="448"/>
    </row>
    <row r="338" spans="1:8" s="34" customFormat="1" ht="18" customHeight="1">
      <c r="A338" s="550"/>
      <c r="B338" s="449"/>
      <c r="C338" s="438"/>
      <c r="D338" s="440"/>
      <c r="E338" s="442"/>
      <c r="F338" s="443"/>
      <c r="G338" s="444"/>
      <c r="H338" s="556"/>
    </row>
    <row r="339" spans="1:8" s="34" customFormat="1" ht="18" customHeight="1">
      <c r="A339" s="550"/>
      <c r="B339" s="449"/>
      <c r="C339" s="555"/>
      <c r="D339" s="450"/>
      <c r="E339" s="445"/>
      <c r="F339" s="551"/>
      <c r="G339" s="446"/>
      <c r="H339" s="556"/>
    </row>
    <row r="340" spans="1:8" s="34" customFormat="1" ht="18" customHeight="1">
      <c r="A340" s="550"/>
      <c r="B340" s="449"/>
      <c r="C340" s="555"/>
      <c r="D340" s="450"/>
      <c r="E340" s="445"/>
      <c r="F340" s="551"/>
      <c r="G340" s="446"/>
      <c r="H340" s="556"/>
    </row>
    <row r="341" spans="1:8" s="34" customFormat="1" ht="18" customHeight="1">
      <c r="A341" s="550"/>
      <c r="B341" s="449"/>
      <c r="C341" s="555"/>
      <c r="D341" s="450"/>
      <c r="E341" s="445"/>
      <c r="F341" s="551"/>
      <c r="G341" s="446"/>
      <c r="H341" s="556"/>
    </row>
    <row r="342" spans="1:8" s="34" customFormat="1" ht="18" customHeight="1">
      <c r="A342" s="550"/>
      <c r="B342" s="449"/>
      <c r="C342" s="555"/>
      <c r="D342" s="450"/>
      <c r="E342" s="445"/>
      <c r="F342" s="551"/>
      <c r="G342" s="446"/>
      <c r="H342" s="556"/>
    </row>
    <row r="343" spans="1:8" s="34" customFormat="1" ht="18" customHeight="1">
      <c r="A343" s="550"/>
      <c r="B343" s="449"/>
      <c r="C343" s="438"/>
      <c r="D343" s="440"/>
      <c r="E343" s="442"/>
      <c r="F343" s="443"/>
      <c r="G343" s="444"/>
      <c r="H343" s="448"/>
    </row>
    <row r="344" spans="1:8" s="34" customFormat="1" ht="18" customHeight="1">
      <c r="A344" s="550"/>
      <c r="B344" s="449"/>
      <c r="C344" s="438"/>
      <c r="D344" s="440"/>
      <c r="E344" s="442"/>
      <c r="F344" s="443"/>
      <c r="G344" s="444"/>
      <c r="H344" s="448"/>
    </row>
    <row r="345" spans="1:8" s="34" customFormat="1" ht="18" customHeight="1">
      <c r="A345" s="550"/>
      <c r="B345" s="449"/>
      <c r="C345" s="438"/>
      <c r="D345" s="440"/>
      <c r="E345" s="442"/>
      <c r="F345" s="443"/>
      <c r="G345" s="444"/>
      <c r="H345" s="448"/>
    </row>
    <row r="346" spans="1:8" s="34" customFormat="1" ht="18" customHeight="1">
      <c r="A346" s="550"/>
      <c r="B346" s="449"/>
      <c r="C346" s="438"/>
      <c r="D346" s="440"/>
      <c r="E346" s="442"/>
      <c r="F346" s="443"/>
      <c r="G346" s="444"/>
      <c r="H346" s="448"/>
    </row>
    <row r="347" spans="1:8" s="34" customFormat="1" ht="18" customHeight="1">
      <c r="A347" s="550"/>
      <c r="B347" s="449"/>
      <c r="C347" s="438"/>
      <c r="D347" s="440"/>
      <c r="E347" s="442"/>
      <c r="F347" s="443"/>
      <c r="G347" s="444"/>
      <c r="H347" s="448"/>
    </row>
    <row r="348" spans="1:8" s="34" customFormat="1" ht="18" customHeight="1">
      <c r="A348" s="550"/>
      <c r="B348" s="449"/>
      <c r="C348" s="438"/>
      <c r="D348" s="440"/>
      <c r="E348" s="442"/>
      <c r="F348" s="443"/>
      <c r="G348" s="444"/>
      <c r="H348" s="448"/>
    </row>
    <row r="349" spans="1:8" s="34" customFormat="1" ht="18" customHeight="1">
      <c r="A349" s="550"/>
      <c r="B349" s="449"/>
      <c r="C349" s="438"/>
      <c r="D349" s="440"/>
      <c r="E349" s="442"/>
      <c r="F349" s="443"/>
      <c r="G349" s="444"/>
      <c r="H349" s="448"/>
    </row>
    <row r="350" spans="1:8" s="34" customFormat="1" ht="18" customHeight="1">
      <c r="A350" s="550"/>
      <c r="B350" s="449"/>
      <c r="C350" s="438"/>
      <c r="D350" s="440"/>
      <c r="E350" s="442"/>
      <c r="F350" s="443"/>
      <c r="G350" s="444"/>
      <c r="H350" s="448"/>
    </row>
    <row r="351" spans="1:8" s="34" customFormat="1" ht="18" customHeight="1">
      <c r="A351" s="550"/>
      <c r="B351" s="449"/>
      <c r="C351" s="438"/>
      <c r="D351" s="450"/>
      <c r="E351" s="442"/>
      <c r="F351" s="443"/>
      <c r="G351" s="444"/>
      <c r="H351" s="556"/>
    </row>
    <row r="352" spans="1:8" s="34" customFormat="1" ht="18" customHeight="1">
      <c r="A352" s="550"/>
      <c r="B352" s="447"/>
      <c r="C352" s="552"/>
      <c r="D352" s="553"/>
      <c r="E352" s="442"/>
      <c r="F352" s="443"/>
      <c r="G352" s="444"/>
      <c r="H352" s="554"/>
    </row>
    <row r="353" spans="1:8" s="34" customFormat="1" ht="18" customHeight="1">
      <c r="A353" s="550"/>
      <c r="B353" s="447"/>
      <c r="C353" s="552"/>
      <c r="D353" s="553"/>
      <c r="E353" s="442"/>
      <c r="F353" s="443"/>
      <c r="G353" s="444"/>
      <c r="H353" s="554"/>
    </row>
    <row r="354" spans="1:8" s="34" customFormat="1" ht="18" customHeight="1">
      <c r="A354" s="550"/>
      <c r="B354" s="449"/>
      <c r="C354" s="438"/>
      <c r="D354" s="440"/>
      <c r="E354" s="442"/>
      <c r="F354" s="443"/>
      <c r="G354" s="444"/>
      <c r="H354" s="448"/>
    </row>
    <row r="355" spans="1:8" s="34" customFormat="1" ht="18" customHeight="1">
      <c r="A355" s="550"/>
      <c r="B355" s="449"/>
      <c r="C355" s="438"/>
      <c r="D355" s="440"/>
      <c r="E355" s="442"/>
      <c r="F355" s="443"/>
      <c r="G355" s="444"/>
      <c r="H355" s="448"/>
    </row>
    <row r="356" spans="1:8" s="34" customFormat="1" ht="18" customHeight="1">
      <c r="A356" s="550"/>
      <c r="B356" s="449"/>
      <c r="C356" s="438"/>
      <c r="D356" s="440"/>
      <c r="E356" s="442"/>
      <c r="F356" s="443"/>
      <c r="G356" s="444"/>
      <c r="H356" s="448"/>
    </row>
    <row r="357" spans="1:8" s="34" customFormat="1" ht="18" customHeight="1">
      <c r="A357" s="550"/>
      <c r="B357" s="449"/>
      <c r="C357" s="438"/>
      <c r="D357" s="440"/>
      <c r="E357" s="445"/>
      <c r="F357" s="443"/>
      <c r="G357" s="444"/>
      <c r="H357" s="448"/>
    </row>
    <row r="358" spans="1:8" s="34" customFormat="1" ht="18" customHeight="1">
      <c r="A358" s="550"/>
      <c r="B358" s="449"/>
      <c r="C358" s="438"/>
      <c r="D358" s="440"/>
      <c r="E358" s="442"/>
      <c r="F358" s="443"/>
      <c r="G358" s="444"/>
      <c r="H358" s="448"/>
    </row>
    <row r="359" spans="1:8" s="34" customFormat="1" ht="18" customHeight="1">
      <c r="A359" s="550"/>
      <c r="B359" s="449"/>
      <c r="C359" s="555"/>
      <c r="D359" s="450"/>
      <c r="E359" s="442"/>
      <c r="F359" s="551"/>
      <c r="G359" s="446"/>
      <c r="H359" s="556"/>
    </row>
    <row r="360" spans="1:8" s="34" customFormat="1" ht="18" customHeight="1">
      <c r="A360" s="550"/>
      <c r="B360" s="449"/>
      <c r="C360" s="438"/>
      <c r="D360" s="440"/>
      <c r="E360" s="442"/>
      <c r="F360" s="443"/>
      <c r="G360" s="444"/>
      <c r="H360" s="448"/>
    </row>
    <row r="361" spans="1:8" s="34" customFormat="1" ht="18" customHeight="1">
      <c r="A361" s="550"/>
      <c r="B361" s="449"/>
      <c r="C361" s="438"/>
      <c r="D361" s="440"/>
      <c r="E361" s="442"/>
      <c r="F361" s="551"/>
      <c r="G361" s="444"/>
      <c r="H361" s="448"/>
    </row>
    <row r="362" spans="1:8" s="34" customFormat="1" ht="18" customHeight="1">
      <c r="A362" s="550"/>
      <c r="B362" s="449"/>
      <c r="C362" s="438"/>
      <c r="D362" s="440"/>
      <c r="E362" s="442"/>
      <c r="F362" s="551"/>
      <c r="G362" s="444"/>
      <c r="H362" s="448"/>
    </row>
    <row r="363" spans="1:8" s="34" customFormat="1" ht="18" customHeight="1">
      <c r="A363" s="550"/>
      <c r="B363" s="449"/>
      <c r="C363" s="438"/>
      <c r="D363" s="440"/>
      <c r="E363" s="442"/>
      <c r="F363" s="443"/>
      <c r="G363" s="444"/>
      <c r="H363" s="448"/>
    </row>
    <row r="364" spans="1:8" s="34" customFormat="1" ht="18" customHeight="1">
      <c r="A364" s="550"/>
      <c r="B364" s="447"/>
      <c r="C364" s="438"/>
      <c r="D364" s="440"/>
      <c r="E364" s="442"/>
      <c r="F364" s="551"/>
      <c r="G364" s="446"/>
      <c r="H364" s="448"/>
    </row>
    <row r="365" spans="1:8" s="34" customFormat="1" ht="18" customHeight="1">
      <c r="A365" s="550"/>
      <c r="B365" s="447"/>
      <c r="C365" s="438"/>
      <c r="D365" s="440"/>
      <c r="E365" s="442"/>
      <c r="F365" s="551"/>
      <c r="G365" s="446"/>
      <c r="H365" s="448"/>
    </row>
    <row r="366" spans="1:8" s="34" customFormat="1" ht="18" customHeight="1">
      <c r="A366" s="550"/>
      <c r="B366" s="447"/>
      <c r="C366" s="438"/>
      <c r="D366" s="440"/>
      <c r="E366" s="442"/>
      <c r="F366" s="551"/>
      <c r="G366" s="446"/>
      <c r="H366" s="556"/>
    </row>
    <row r="367" spans="1:8" s="34" customFormat="1" ht="18" customHeight="1">
      <c r="A367" s="550"/>
      <c r="B367" s="447"/>
      <c r="C367" s="438"/>
      <c r="D367" s="440"/>
      <c r="E367" s="442"/>
      <c r="F367" s="551"/>
      <c r="G367" s="446"/>
      <c r="H367" s="556"/>
    </row>
    <row r="368" spans="1:8" s="34" customFormat="1" ht="18" customHeight="1">
      <c r="A368" s="550"/>
      <c r="B368" s="447"/>
      <c r="C368" s="438"/>
      <c r="D368" s="440"/>
      <c r="E368" s="442"/>
      <c r="F368" s="551"/>
      <c r="G368" s="446"/>
      <c r="H368" s="556"/>
    </row>
    <row r="369" spans="1:18" ht="18" customHeight="1">
      <c r="A369" s="550"/>
      <c r="B369" s="447"/>
      <c r="C369" s="438"/>
      <c r="D369" s="440"/>
      <c r="E369" s="442"/>
      <c r="F369" s="551"/>
      <c r="G369" s="446"/>
      <c r="H369" s="556"/>
      <c r="J369" s="34"/>
      <c r="K369" s="34"/>
      <c r="L369" s="34"/>
      <c r="M369" s="34"/>
      <c r="N369" s="34"/>
      <c r="O369" s="34"/>
      <c r="P369" s="34"/>
      <c r="Q369" s="34"/>
      <c r="R369" s="34"/>
    </row>
    <row r="370" spans="1:18" ht="18" customHeight="1">
      <c r="A370" s="550"/>
      <c r="B370" s="447"/>
      <c r="C370" s="555"/>
      <c r="D370" s="450"/>
      <c r="E370" s="445"/>
      <c r="F370" s="551"/>
      <c r="G370" s="446"/>
      <c r="H370" s="556"/>
      <c r="J370" s="34"/>
      <c r="K370" s="34"/>
      <c r="L370" s="34"/>
      <c r="M370" s="34"/>
      <c r="N370" s="34"/>
      <c r="O370" s="34"/>
      <c r="P370" s="34"/>
      <c r="Q370" s="34"/>
      <c r="R370" s="34"/>
    </row>
    <row r="371" spans="1:18" ht="18" customHeight="1">
      <c r="A371" s="550"/>
      <c r="B371" s="447"/>
      <c r="C371" s="555"/>
      <c r="D371" s="450"/>
      <c r="E371" s="445"/>
      <c r="F371" s="551"/>
      <c r="G371" s="446"/>
      <c r="H371" s="556"/>
      <c r="J371" s="34"/>
      <c r="K371" s="34"/>
      <c r="L371" s="34"/>
      <c r="M371" s="34"/>
      <c r="N371" s="34"/>
      <c r="O371" s="34"/>
      <c r="P371" s="34"/>
      <c r="Q371" s="34"/>
      <c r="R371" s="34"/>
    </row>
    <row r="372" spans="1:18" ht="18" customHeight="1">
      <c r="A372" s="550"/>
      <c r="B372" s="447"/>
      <c r="C372" s="555"/>
      <c r="D372" s="450"/>
      <c r="E372" s="445"/>
      <c r="F372" s="551"/>
      <c r="G372" s="446"/>
      <c r="H372" s="556"/>
      <c r="J372" s="34"/>
      <c r="K372" s="34"/>
      <c r="L372" s="34"/>
      <c r="M372" s="34"/>
      <c r="N372" s="34"/>
      <c r="O372" s="34"/>
      <c r="P372" s="34"/>
      <c r="Q372" s="34"/>
      <c r="R372" s="34"/>
    </row>
    <row r="373" spans="1:18" ht="18" customHeight="1">
      <c r="A373" s="550"/>
      <c r="B373" s="447"/>
      <c r="C373" s="555"/>
      <c r="D373" s="450"/>
      <c r="E373" s="445"/>
      <c r="F373" s="551"/>
      <c r="G373" s="446"/>
      <c r="H373" s="556"/>
    </row>
    <row r="374" spans="1:18" ht="18" customHeight="1">
      <c r="A374" s="550"/>
      <c r="B374" s="447"/>
      <c r="C374" s="555"/>
      <c r="D374" s="450"/>
      <c r="E374" s="445"/>
      <c r="F374" s="551"/>
      <c r="G374" s="446"/>
      <c r="H374" s="556"/>
    </row>
    <row r="375" spans="1:18" ht="18" customHeight="1">
      <c r="A375" s="550"/>
      <c r="B375" s="447"/>
      <c r="C375" s="438"/>
      <c r="D375" s="440"/>
      <c r="E375" s="442"/>
      <c r="F375" s="551"/>
      <c r="G375" s="446"/>
      <c r="H375" s="448"/>
    </row>
    <row r="376" spans="1:18" ht="18" customHeight="1">
      <c r="A376" s="550"/>
      <c r="B376" s="447"/>
      <c r="C376" s="438"/>
      <c r="D376" s="440"/>
      <c r="E376" s="442"/>
      <c r="F376" s="443"/>
      <c r="G376" s="444"/>
      <c r="H376" s="448"/>
    </row>
    <row r="377" spans="1:18" ht="18" customHeight="1">
      <c r="A377" s="550"/>
      <c r="B377" s="447"/>
      <c r="C377" s="438"/>
      <c r="D377" s="440"/>
      <c r="E377" s="442"/>
      <c r="F377" s="443"/>
      <c r="G377" s="444"/>
      <c r="H377" s="448"/>
    </row>
    <row r="378" spans="1:18" ht="18" customHeight="1">
      <c r="A378" s="550"/>
      <c r="B378" s="447"/>
      <c r="C378" s="438"/>
      <c r="D378" s="440"/>
      <c r="E378" s="442"/>
      <c r="F378" s="443"/>
      <c r="G378" s="444"/>
      <c r="H378" s="448"/>
    </row>
    <row r="379" spans="1:18" ht="18" customHeight="1">
      <c r="A379" s="550"/>
      <c r="B379" s="447"/>
      <c r="C379" s="438"/>
      <c r="D379" s="440"/>
      <c r="E379" s="442"/>
      <c r="F379" s="551"/>
      <c r="G379" s="446"/>
      <c r="H379" s="448"/>
    </row>
    <row r="380" spans="1:18" ht="18" customHeight="1">
      <c r="A380" s="550"/>
      <c r="B380" s="447"/>
      <c r="C380" s="438"/>
      <c r="D380" s="440"/>
      <c r="E380" s="442"/>
      <c r="F380" s="443"/>
      <c r="G380" s="444"/>
      <c r="H380" s="448"/>
    </row>
    <row r="381" spans="1:18" ht="18" customHeight="1">
      <c r="A381" s="550"/>
      <c r="B381" s="447"/>
      <c r="C381" s="438"/>
      <c r="D381" s="440"/>
      <c r="E381" s="442"/>
      <c r="F381" s="443"/>
      <c r="G381" s="444"/>
      <c r="H381" s="448"/>
    </row>
    <row r="382" spans="1:18" ht="18" customHeight="1">
      <c r="A382" s="550"/>
      <c r="B382" s="447"/>
      <c r="C382" s="438"/>
      <c r="D382" s="440"/>
      <c r="E382" s="442"/>
      <c r="F382" s="443"/>
      <c r="G382" s="444"/>
      <c r="H382" s="448"/>
    </row>
    <row r="383" spans="1:18" ht="18" customHeight="1">
      <c r="A383" s="550"/>
      <c r="B383" s="447"/>
      <c r="C383" s="438"/>
      <c r="D383" s="440"/>
      <c r="E383" s="442"/>
      <c r="F383" s="443"/>
      <c r="G383" s="444"/>
      <c r="H383" s="448"/>
    </row>
    <row r="384" spans="1:18" ht="18" customHeight="1">
      <c r="A384" s="550"/>
      <c r="B384" s="447"/>
      <c r="C384" s="438"/>
      <c r="D384" s="440"/>
      <c r="E384" s="442"/>
      <c r="F384" s="443"/>
      <c r="G384" s="444"/>
      <c r="H384" s="448"/>
    </row>
    <row r="385" spans="1:8" ht="18" customHeight="1">
      <c r="A385" s="550"/>
      <c r="B385" s="449"/>
      <c r="C385" s="438"/>
      <c r="D385" s="440"/>
      <c r="E385" s="445"/>
      <c r="F385" s="551"/>
      <c r="G385" s="444"/>
      <c r="H385" s="448"/>
    </row>
    <row r="386" spans="1:8" ht="18" customHeight="1">
      <c r="A386" s="550"/>
      <c r="B386" s="449"/>
      <c r="C386" s="438"/>
      <c r="D386" s="440"/>
      <c r="E386" s="442"/>
      <c r="F386" s="443"/>
      <c r="G386" s="444"/>
      <c r="H386" s="448"/>
    </row>
    <row r="387" spans="1:8" ht="18" customHeight="1">
      <c r="A387" s="550"/>
      <c r="B387" s="449"/>
      <c r="C387" s="438"/>
      <c r="D387" s="440"/>
      <c r="E387" s="442"/>
      <c r="F387" s="551"/>
      <c r="G387" s="446"/>
      <c r="H387" s="448"/>
    </row>
    <row r="388" spans="1:8" ht="18" customHeight="1">
      <c r="A388" s="550"/>
      <c r="B388" s="449"/>
      <c r="C388" s="438"/>
      <c r="D388" s="440"/>
      <c r="E388" s="445"/>
      <c r="F388" s="443"/>
      <c r="G388" s="444"/>
      <c r="H388" s="448"/>
    </row>
    <row r="389" spans="1:8" ht="18" customHeight="1">
      <c r="A389" s="550"/>
      <c r="B389" s="449"/>
      <c r="C389" s="438"/>
      <c r="D389" s="440"/>
      <c r="E389" s="442"/>
      <c r="F389" s="443"/>
      <c r="G389" s="444"/>
      <c r="H389" s="448"/>
    </row>
    <row r="390" spans="1:8" ht="18" customHeight="1">
      <c r="A390" s="550"/>
      <c r="B390" s="449"/>
      <c r="C390" s="438"/>
      <c r="D390" s="440"/>
      <c r="E390" s="442"/>
      <c r="F390" s="443"/>
      <c r="G390" s="444"/>
      <c r="H390" s="448"/>
    </row>
    <row r="391" spans="1:8" ht="18" customHeight="1">
      <c r="A391" s="550"/>
      <c r="B391" s="449"/>
      <c r="C391" s="438"/>
      <c r="D391" s="440"/>
      <c r="E391" s="442"/>
      <c r="F391" s="443"/>
      <c r="G391" s="444"/>
      <c r="H391" s="448"/>
    </row>
    <row r="392" spans="1:8" ht="18" customHeight="1">
      <c r="A392" s="550"/>
      <c r="B392" s="449"/>
      <c r="C392" s="438"/>
      <c r="D392" s="440"/>
      <c r="E392" s="442"/>
      <c r="F392" s="443"/>
      <c r="G392" s="444"/>
      <c r="H392" s="448"/>
    </row>
    <row r="393" spans="1:8" ht="18" customHeight="1">
      <c r="A393" s="550"/>
      <c r="B393" s="449"/>
      <c r="C393" s="438"/>
      <c r="D393" s="440"/>
      <c r="E393" s="442"/>
      <c r="F393" s="443"/>
      <c r="G393" s="444"/>
      <c r="H393" s="448"/>
    </row>
    <row r="394" spans="1:8" ht="18" customHeight="1">
      <c r="A394" s="550"/>
      <c r="B394" s="449"/>
      <c r="C394" s="438"/>
      <c r="D394" s="440"/>
      <c r="E394" s="442"/>
      <c r="F394" s="443"/>
      <c r="G394" s="444"/>
      <c r="H394" s="448"/>
    </row>
    <row r="395" spans="1:8" ht="18" customHeight="1">
      <c r="A395" s="550"/>
      <c r="B395" s="449"/>
      <c r="C395" s="438"/>
      <c r="D395" s="440"/>
      <c r="E395" s="442"/>
      <c r="F395" s="443"/>
      <c r="G395" s="444"/>
      <c r="H395" s="448"/>
    </row>
    <row r="396" spans="1:8" ht="18" customHeight="1">
      <c r="A396" s="550"/>
      <c r="B396" s="449"/>
      <c r="C396" s="438"/>
      <c r="D396" s="440"/>
      <c r="E396" s="442"/>
      <c r="F396" s="443"/>
      <c r="G396" s="444"/>
      <c r="H396" s="448"/>
    </row>
    <row r="397" spans="1:8" ht="18" customHeight="1">
      <c r="A397" s="550"/>
      <c r="B397" s="449"/>
      <c r="C397" s="438"/>
      <c r="D397" s="440"/>
      <c r="E397" s="442"/>
      <c r="F397" s="443"/>
      <c r="G397" s="444"/>
      <c r="H397" s="448"/>
    </row>
    <row r="398" spans="1:8" ht="18" customHeight="1">
      <c r="A398" s="550"/>
      <c r="B398" s="449"/>
      <c r="C398" s="438"/>
      <c r="D398" s="440"/>
      <c r="E398" s="442"/>
      <c r="F398" s="443"/>
      <c r="G398" s="444"/>
      <c r="H398" s="448"/>
    </row>
    <row r="399" spans="1:8" ht="18" customHeight="1">
      <c r="A399" s="550"/>
      <c r="B399" s="449"/>
      <c r="C399" s="438"/>
      <c r="D399" s="440"/>
      <c r="E399" s="442"/>
      <c r="F399" s="443"/>
      <c r="G399" s="444"/>
      <c r="H399" s="448"/>
    </row>
    <row r="400" spans="1:8" ht="18" customHeight="1">
      <c r="A400" s="550"/>
      <c r="B400" s="449"/>
      <c r="C400" s="438"/>
      <c r="D400" s="440"/>
      <c r="E400" s="442"/>
      <c r="F400" s="443"/>
      <c r="G400" s="444"/>
      <c r="H400" s="448"/>
    </row>
    <row r="401" spans="1:8" ht="18" customHeight="1">
      <c r="A401" s="550"/>
      <c r="B401" s="449"/>
      <c r="C401" s="438"/>
      <c r="D401" s="440"/>
      <c r="E401" s="442"/>
      <c r="F401" s="443"/>
      <c r="G401" s="444"/>
      <c r="H401" s="448"/>
    </row>
    <row r="402" spans="1:8" ht="18" customHeight="1">
      <c r="A402" s="550"/>
      <c r="B402" s="449"/>
      <c r="C402" s="438"/>
      <c r="D402" s="440"/>
      <c r="E402" s="442"/>
      <c r="F402" s="443"/>
      <c r="G402" s="444"/>
      <c r="H402" s="448"/>
    </row>
    <row r="403" spans="1:8" ht="18" customHeight="1">
      <c r="A403" s="550"/>
      <c r="B403" s="449"/>
      <c r="C403" s="438"/>
      <c r="D403" s="440"/>
      <c r="E403" s="442"/>
      <c r="F403" s="443"/>
      <c r="G403" s="444"/>
      <c r="H403" s="448"/>
    </row>
    <row r="404" spans="1:8" ht="18" customHeight="1">
      <c r="A404" s="550"/>
      <c r="B404" s="449"/>
      <c r="C404" s="438"/>
      <c r="D404" s="440"/>
      <c r="E404" s="442"/>
      <c r="F404" s="443"/>
      <c r="G404" s="444"/>
      <c r="H404" s="448"/>
    </row>
    <row r="405" spans="1:8" ht="18" customHeight="1">
      <c r="A405" s="550"/>
      <c r="B405" s="449"/>
      <c r="C405" s="438"/>
      <c r="D405" s="440"/>
      <c r="E405" s="442"/>
      <c r="F405" s="443"/>
      <c r="G405" s="444"/>
      <c r="H405" s="448"/>
    </row>
    <row r="406" spans="1:8" ht="18" customHeight="1">
      <c r="A406" s="550"/>
      <c r="B406" s="449"/>
      <c r="C406" s="438"/>
      <c r="D406" s="440"/>
      <c r="E406" s="442"/>
      <c r="F406" s="443"/>
      <c r="G406" s="444"/>
      <c r="H406" s="448"/>
    </row>
    <row r="407" spans="1:8" ht="18" customHeight="1">
      <c r="A407" s="550"/>
      <c r="B407" s="449"/>
      <c r="C407" s="438"/>
      <c r="D407" s="440"/>
      <c r="E407" s="442"/>
      <c r="F407" s="443"/>
      <c r="G407" s="444"/>
      <c r="H407" s="448"/>
    </row>
    <row r="408" spans="1:8" ht="18" customHeight="1">
      <c r="A408" s="550"/>
      <c r="B408" s="449"/>
      <c r="C408" s="438"/>
      <c r="D408" s="440"/>
      <c r="E408" s="442"/>
      <c r="F408" s="443"/>
      <c r="G408" s="444"/>
      <c r="H408" s="448"/>
    </row>
    <row r="409" spans="1:8" ht="18" customHeight="1">
      <c r="A409" s="550"/>
      <c r="B409" s="449"/>
      <c r="C409" s="438"/>
      <c r="D409" s="440"/>
      <c r="E409" s="442"/>
      <c r="F409" s="443"/>
      <c r="G409" s="444"/>
      <c r="H409" s="448"/>
    </row>
    <row r="410" spans="1:8" ht="18" customHeight="1">
      <c r="A410" s="550"/>
      <c r="B410" s="449"/>
      <c r="C410" s="438"/>
      <c r="D410" s="440"/>
      <c r="E410" s="442"/>
      <c r="F410" s="443"/>
      <c r="G410" s="444"/>
      <c r="H410" s="448"/>
    </row>
    <row r="411" spans="1:8" ht="18" customHeight="1">
      <c r="A411" s="550"/>
      <c r="B411" s="449"/>
      <c r="C411" s="438"/>
      <c r="D411" s="440"/>
      <c r="E411" s="442"/>
      <c r="F411" s="443"/>
      <c r="G411" s="444"/>
      <c r="H411" s="448"/>
    </row>
    <row r="412" spans="1:8" ht="18" customHeight="1">
      <c r="A412" s="550"/>
      <c r="B412" s="449"/>
      <c r="C412" s="438"/>
      <c r="D412" s="440"/>
      <c r="E412" s="442"/>
      <c r="F412" s="443"/>
      <c r="G412" s="444"/>
      <c r="H412" s="448"/>
    </row>
    <row r="413" spans="1:8" ht="18" customHeight="1">
      <c r="A413" s="550"/>
      <c r="B413" s="449"/>
      <c r="C413" s="438"/>
      <c r="D413" s="440"/>
      <c r="E413" s="442"/>
      <c r="F413" s="443"/>
      <c r="G413" s="444"/>
      <c r="H413" s="448"/>
    </row>
    <row r="414" spans="1:8" ht="18" customHeight="1">
      <c r="A414" s="550"/>
      <c r="B414" s="449"/>
      <c r="C414" s="438"/>
      <c r="D414" s="440"/>
      <c r="E414" s="442"/>
      <c r="F414" s="443"/>
      <c r="G414" s="444"/>
      <c r="H414" s="448"/>
    </row>
    <row r="415" spans="1:8" ht="18" customHeight="1">
      <c r="A415" s="550"/>
      <c r="B415" s="449"/>
      <c r="C415" s="438"/>
      <c r="D415" s="440"/>
      <c r="E415" s="442"/>
      <c r="F415" s="443"/>
      <c r="G415" s="444"/>
      <c r="H415" s="448"/>
    </row>
    <row r="416" spans="1:8" ht="18" customHeight="1">
      <c r="A416" s="550"/>
      <c r="B416" s="449"/>
      <c r="C416" s="438"/>
      <c r="D416" s="440"/>
      <c r="E416" s="442"/>
      <c r="F416" s="443"/>
      <c r="G416" s="444"/>
      <c r="H416" s="448"/>
    </row>
    <row r="417" spans="1:8" ht="18" customHeight="1">
      <c r="A417" s="550"/>
      <c r="B417" s="449"/>
      <c r="C417" s="438"/>
      <c r="D417" s="440"/>
      <c r="E417" s="442"/>
      <c r="F417" s="443"/>
      <c r="G417" s="444"/>
      <c r="H417" s="448"/>
    </row>
    <row r="418" spans="1:8" ht="18" customHeight="1">
      <c r="A418" s="550"/>
      <c r="B418" s="449"/>
      <c r="C418" s="438"/>
      <c r="D418" s="440"/>
      <c r="E418" s="442"/>
      <c r="F418" s="443"/>
      <c r="G418" s="444"/>
      <c r="H418" s="448"/>
    </row>
    <row r="419" spans="1:8" ht="18" customHeight="1">
      <c r="A419" s="550"/>
      <c r="B419" s="449"/>
      <c r="C419" s="438"/>
      <c r="D419" s="440"/>
      <c r="E419" s="442"/>
      <c r="F419" s="443"/>
      <c r="G419" s="444"/>
      <c r="H419" s="448"/>
    </row>
    <row r="420" spans="1:8" ht="18" customHeight="1">
      <c r="A420" s="550"/>
      <c r="B420" s="449"/>
      <c r="C420" s="438"/>
      <c r="D420" s="440"/>
      <c r="E420" s="442"/>
      <c r="F420" s="443"/>
      <c r="G420" s="444"/>
      <c r="H420" s="448"/>
    </row>
    <row r="421" spans="1:8" ht="18" customHeight="1">
      <c r="A421" s="550"/>
      <c r="B421" s="449"/>
      <c r="C421" s="438"/>
      <c r="D421" s="440"/>
      <c r="E421" s="442"/>
      <c r="F421" s="443"/>
      <c r="G421" s="444"/>
      <c r="H421" s="448"/>
    </row>
    <row r="422" spans="1:8" ht="18" customHeight="1">
      <c r="A422" s="550"/>
      <c r="B422" s="449"/>
      <c r="C422" s="438"/>
      <c r="D422" s="440"/>
      <c r="E422" s="442"/>
      <c r="F422" s="443"/>
      <c r="G422" s="444"/>
      <c r="H422" s="448"/>
    </row>
    <row r="423" spans="1:8" ht="18" customHeight="1">
      <c r="A423" s="550"/>
      <c r="B423" s="449"/>
      <c r="C423" s="438"/>
      <c r="D423" s="440"/>
      <c r="E423" s="442"/>
      <c r="F423" s="443"/>
      <c r="G423" s="444"/>
      <c r="H423" s="448"/>
    </row>
    <row r="424" spans="1:8" ht="18" customHeight="1">
      <c r="A424" s="550"/>
      <c r="B424" s="449"/>
      <c r="C424" s="438"/>
      <c r="D424" s="440"/>
      <c r="E424" s="442"/>
      <c r="F424" s="443"/>
      <c r="G424" s="444"/>
      <c r="H424" s="448"/>
    </row>
    <row r="425" spans="1:8" ht="18" customHeight="1">
      <c r="A425" s="550"/>
      <c r="B425" s="449"/>
      <c r="C425" s="438"/>
      <c r="D425" s="440"/>
      <c r="E425" s="442"/>
      <c r="F425" s="443"/>
      <c r="G425" s="444"/>
      <c r="H425" s="448"/>
    </row>
    <row r="426" spans="1:8" ht="18" customHeight="1">
      <c r="A426" s="550"/>
      <c r="B426" s="449"/>
      <c r="C426" s="438"/>
      <c r="D426" s="440"/>
      <c r="E426" s="442"/>
      <c r="F426" s="443"/>
      <c r="G426" s="444"/>
      <c r="H426" s="448"/>
    </row>
    <row r="427" spans="1:8" ht="18" customHeight="1">
      <c r="A427" s="550"/>
      <c r="B427" s="449"/>
      <c r="C427" s="438"/>
      <c r="D427" s="440"/>
      <c r="E427" s="442"/>
      <c r="F427" s="443"/>
      <c r="G427" s="444"/>
      <c r="H427" s="448"/>
    </row>
    <row r="428" spans="1:8" ht="18" customHeight="1">
      <c r="A428" s="550"/>
      <c r="B428" s="449"/>
      <c r="C428" s="438"/>
      <c r="D428" s="440"/>
      <c r="E428" s="442"/>
      <c r="F428" s="443"/>
      <c r="G428" s="444"/>
      <c r="H428" s="448"/>
    </row>
    <row r="429" spans="1:8" ht="18" customHeight="1">
      <c r="A429" s="550"/>
      <c r="B429" s="449"/>
      <c r="C429" s="438"/>
      <c r="D429" s="440"/>
      <c r="E429" s="442"/>
      <c r="F429" s="443"/>
      <c r="G429" s="444"/>
      <c r="H429" s="448"/>
    </row>
    <row r="430" spans="1:8" ht="18" customHeight="1">
      <c r="A430" s="550"/>
      <c r="B430" s="449"/>
      <c r="C430" s="438"/>
      <c r="D430" s="440"/>
      <c r="E430" s="442"/>
      <c r="F430" s="443"/>
      <c r="G430" s="444"/>
      <c r="H430" s="448"/>
    </row>
    <row r="431" spans="1:8" ht="18" customHeight="1">
      <c r="A431" s="550"/>
      <c r="B431" s="449"/>
      <c r="C431" s="438"/>
      <c r="D431" s="440"/>
      <c r="E431" s="442"/>
      <c r="F431" s="443"/>
      <c r="G431" s="444"/>
      <c r="H431" s="448"/>
    </row>
    <row r="432" spans="1:8" ht="18" customHeight="1">
      <c r="A432" s="550"/>
      <c r="B432" s="449"/>
      <c r="C432" s="438"/>
      <c r="D432" s="440"/>
      <c r="E432" s="442"/>
      <c r="F432" s="443"/>
      <c r="G432" s="444"/>
      <c r="H432" s="448"/>
    </row>
    <row r="433" spans="1:8" ht="18" customHeight="1">
      <c r="A433" s="550"/>
      <c r="B433" s="449"/>
      <c r="C433" s="438"/>
      <c r="D433" s="440"/>
      <c r="E433" s="442"/>
      <c r="F433" s="443"/>
      <c r="G433" s="444"/>
      <c r="H433" s="448"/>
    </row>
    <row r="434" spans="1:8" ht="18" customHeight="1">
      <c r="A434" s="550"/>
      <c r="B434" s="449"/>
      <c r="C434" s="438"/>
      <c r="D434" s="440"/>
      <c r="E434" s="442"/>
      <c r="F434" s="443"/>
      <c r="G434" s="444"/>
      <c r="H434" s="448"/>
    </row>
    <row r="435" spans="1:8" ht="18" customHeight="1">
      <c r="A435" s="550"/>
      <c r="B435" s="449"/>
      <c r="C435" s="438"/>
      <c r="D435" s="440"/>
      <c r="E435" s="442"/>
      <c r="F435" s="443"/>
      <c r="G435" s="444"/>
      <c r="H435" s="448"/>
    </row>
    <row r="436" spans="1:8" ht="18" customHeight="1">
      <c r="A436" s="550"/>
      <c r="B436" s="449"/>
      <c r="C436" s="438"/>
      <c r="D436" s="440"/>
      <c r="E436" s="442"/>
      <c r="F436" s="443"/>
      <c r="G436" s="444"/>
      <c r="H436" s="448"/>
    </row>
    <row r="437" spans="1:8" ht="18" customHeight="1">
      <c r="A437" s="550"/>
      <c r="B437" s="449"/>
      <c r="C437" s="438"/>
      <c r="D437" s="440"/>
      <c r="E437" s="442"/>
      <c r="F437" s="443"/>
      <c r="G437" s="444"/>
      <c r="H437" s="448"/>
    </row>
    <row r="438" spans="1:8" ht="18" customHeight="1">
      <c r="A438" s="550"/>
      <c r="B438" s="449"/>
      <c r="C438" s="438"/>
      <c r="D438" s="440"/>
      <c r="E438" s="442"/>
      <c r="F438" s="443"/>
      <c r="G438" s="444"/>
      <c r="H438" s="448"/>
    </row>
    <row r="439" spans="1:8" ht="18" customHeight="1">
      <c r="A439" s="550"/>
      <c r="B439" s="449"/>
      <c r="C439" s="438"/>
      <c r="D439" s="440"/>
      <c r="E439" s="442"/>
      <c r="F439" s="443"/>
      <c r="G439" s="444"/>
      <c r="H439" s="448"/>
    </row>
    <row r="440" spans="1:8" ht="18" customHeight="1">
      <c r="A440" s="550"/>
      <c r="B440" s="449"/>
      <c r="C440" s="438"/>
      <c r="D440" s="440"/>
      <c r="E440" s="442"/>
      <c r="F440" s="443"/>
      <c r="G440" s="444"/>
      <c r="H440" s="448"/>
    </row>
    <row r="441" spans="1:8" ht="18" customHeight="1">
      <c r="A441" s="550"/>
      <c r="B441" s="449"/>
      <c r="C441" s="438"/>
      <c r="D441" s="440"/>
      <c r="E441" s="442"/>
      <c r="F441" s="443"/>
      <c r="G441" s="444"/>
      <c r="H441" s="448"/>
    </row>
    <row r="442" spans="1:8" ht="18" customHeight="1">
      <c r="A442" s="550"/>
      <c r="B442" s="449"/>
      <c r="C442" s="438"/>
      <c r="D442" s="440"/>
      <c r="E442" s="442"/>
      <c r="F442" s="443"/>
      <c r="G442" s="444"/>
      <c r="H442" s="448"/>
    </row>
    <row r="443" spans="1:8" ht="18" customHeight="1">
      <c r="A443" s="550"/>
      <c r="B443" s="449"/>
      <c r="C443" s="438"/>
      <c r="D443" s="440"/>
      <c r="E443" s="442"/>
      <c r="F443" s="443"/>
      <c r="G443" s="444"/>
      <c r="H443" s="448"/>
    </row>
    <row r="444" spans="1:8" ht="18" customHeight="1">
      <c r="A444" s="550"/>
      <c r="B444" s="449"/>
      <c r="C444" s="438"/>
      <c r="D444" s="440"/>
      <c r="E444" s="442"/>
      <c r="F444" s="443"/>
      <c r="G444" s="444"/>
      <c r="H444" s="448"/>
    </row>
    <row r="445" spans="1:8" ht="18" customHeight="1">
      <c r="A445" s="550"/>
      <c r="B445" s="449"/>
      <c r="C445" s="438"/>
      <c r="D445" s="440"/>
      <c r="E445" s="442"/>
      <c r="F445" s="443"/>
      <c r="G445" s="444"/>
      <c r="H445" s="448"/>
    </row>
    <row r="446" spans="1:8" ht="18" customHeight="1">
      <c r="A446" s="550"/>
      <c r="B446" s="449"/>
      <c r="C446" s="438"/>
      <c r="D446" s="440"/>
      <c r="E446" s="442"/>
      <c r="F446" s="443"/>
      <c r="G446" s="444"/>
      <c r="H446" s="448"/>
    </row>
    <row r="447" spans="1:8" ht="18" customHeight="1">
      <c r="A447" s="550"/>
      <c r="B447" s="449"/>
      <c r="C447" s="438"/>
      <c r="D447" s="440"/>
      <c r="E447" s="442"/>
      <c r="F447" s="443"/>
      <c r="G447" s="444"/>
      <c r="H447" s="448"/>
    </row>
    <row r="448" spans="1:8" ht="18" customHeight="1">
      <c r="A448" s="550"/>
      <c r="B448" s="449"/>
      <c r="C448" s="438"/>
      <c r="D448" s="440"/>
      <c r="E448" s="442"/>
      <c r="F448" s="443"/>
      <c r="G448" s="444"/>
      <c r="H448" s="448"/>
    </row>
    <row r="449" spans="1:8" ht="18" customHeight="1">
      <c r="A449" s="550"/>
      <c r="B449" s="449"/>
      <c r="C449" s="438"/>
      <c r="D449" s="440"/>
      <c r="E449" s="442"/>
      <c r="F449" s="443"/>
      <c r="G449" s="444"/>
      <c r="H449" s="448"/>
    </row>
    <row r="450" spans="1:8" ht="18" customHeight="1">
      <c r="A450" s="550"/>
      <c r="B450" s="449"/>
      <c r="C450" s="438"/>
      <c r="D450" s="440"/>
      <c r="E450" s="442"/>
      <c r="F450" s="443"/>
      <c r="G450" s="444"/>
      <c r="H450" s="448"/>
    </row>
    <row r="451" spans="1:8" ht="18" customHeight="1">
      <c r="A451" s="550"/>
      <c r="B451" s="449"/>
      <c r="C451" s="438"/>
      <c r="D451" s="440"/>
      <c r="E451" s="442"/>
      <c r="F451" s="443"/>
      <c r="G451" s="444"/>
      <c r="H451" s="448"/>
    </row>
    <row r="452" spans="1:8" ht="18" customHeight="1">
      <c r="A452" s="550"/>
      <c r="B452" s="449"/>
      <c r="C452" s="438"/>
      <c r="D452" s="440"/>
      <c r="E452" s="442"/>
      <c r="F452" s="443"/>
      <c r="G452" s="444"/>
      <c r="H452" s="448"/>
    </row>
    <row r="453" spans="1:8" ht="18" customHeight="1">
      <c r="A453" s="550"/>
      <c r="B453" s="449"/>
      <c r="C453" s="438"/>
      <c r="D453" s="440"/>
      <c r="E453" s="442"/>
      <c r="F453" s="443"/>
      <c r="G453" s="444"/>
      <c r="H453" s="448"/>
    </row>
    <row r="454" spans="1:8" ht="18" customHeight="1">
      <c r="A454" s="550"/>
      <c r="B454" s="449"/>
      <c r="C454" s="438"/>
      <c r="D454" s="440"/>
      <c r="E454" s="442"/>
      <c r="F454" s="443"/>
      <c r="G454" s="444"/>
      <c r="H454" s="448"/>
    </row>
    <row r="455" spans="1:8" ht="18" customHeight="1">
      <c r="A455" s="550"/>
      <c r="B455" s="449"/>
      <c r="C455" s="438"/>
      <c r="D455" s="440"/>
      <c r="E455" s="442"/>
      <c r="F455" s="443"/>
      <c r="G455" s="444"/>
      <c r="H455" s="448"/>
    </row>
    <row r="456" spans="1:8" ht="18" customHeight="1">
      <c r="A456" s="550"/>
      <c r="B456" s="449"/>
      <c r="C456" s="438"/>
      <c r="D456" s="440"/>
      <c r="E456" s="442"/>
      <c r="F456" s="443"/>
      <c r="G456" s="444"/>
      <c r="H456" s="448"/>
    </row>
    <row r="457" spans="1:8" ht="18" customHeight="1">
      <c r="A457" s="550"/>
      <c r="B457" s="449"/>
      <c r="C457" s="438"/>
      <c r="D457" s="440"/>
      <c r="E457" s="442"/>
      <c r="F457" s="443"/>
      <c r="G457" s="444"/>
      <c r="H457" s="448"/>
    </row>
    <row r="458" spans="1:8" ht="18" customHeight="1">
      <c r="A458" s="550"/>
      <c r="B458" s="449"/>
      <c r="C458" s="438"/>
      <c r="D458" s="440"/>
      <c r="E458" s="442"/>
      <c r="F458" s="443"/>
      <c r="G458" s="444"/>
      <c r="H458" s="448"/>
    </row>
    <row r="459" spans="1:8" ht="18" customHeight="1">
      <c r="A459" s="550"/>
      <c r="B459" s="449"/>
      <c r="C459" s="438"/>
      <c r="D459" s="440"/>
      <c r="E459" s="442"/>
      <c r="F459" s="443"/>
      <c r="G459" s="444"/>
      <c r="H459" s="448"/>
    </row>
    <row r="460" spans="1:8" ht="18" customHeight="1">
      <c r="A460" s="550"/>
      <c r="B460" s="449"/>
      <c r="C460" s="438"/>
      <c r="D460" s="440"/>
      <c r="E460" s="442"/>
      <c r="F460" s="443"/>
      <c r="G460" s="444"/>
      <c r="H460" s="448"/>
    </row>
    <row r="461" spans="1:8" ht="18" customHeight="1">
      <c r="A461" s="550"/>
      <c r="B461" s="449"/>
      <c r="C461" s="438"/>
      <c r="D461" s="440"/>
      <c r="E461" s="442"/>
      <c r="F461" s="443"/>
      <c r="G461" s="444"/>
      <c r="H461" s="448"/>
    </row>
    <row r="462" spans="1:8" ht="18" customHeight="1">
      <c r="A462" s="550"/>
      <c r="B462" s="449"/>
      <c r="C462" s="438"/>
      <c r="D462" s="440"/>
      <c r="E462" s="442"/>
      <c r="F462" s="443"/>
      <c r="G462" s="444"/>
      <c r="H462" s="448"/>
    </row>
    <row r="463" spans="1:8" ht="18" customHeight="1">
      <c r="A463" s="550"/>
      <c r="B463" s="449"/>
      <c r="C463" s="438"/>
      <c r="D463" s="440"/>
      <c r="E463" s="442"/>
      <c r="F463" s="443"/>
      <c r="G463" s="444"/>
      <c r="H463" s="448"/>
    </row>
    <row r="464" spans="1:8" ht="18" customHeight="1">
      <c r="A464" s="550"/>
      <c r="B464" s="449"/>
      <c r="C464" s="438"/>
      <c r="D464" s="440"/>
      <c r="E464" s="442"/>
      <c r="F464" s="443"/>
      <c r="G464" s="444"/>
      <c r="H464" s="448"/>
    </row>
    <row r="465" spans="1:8" ht="18" customHeight="1">
      <c r="A465" s="550"/>
      <c r="B465" s="449"/>
      <c r="C465" s="438"/>
      <c r="D465" s="440"/>
      <c r="E465" s="442"/>
      <c r="F465" s="443"/>
      <c r="G465" s="444"/>
      <c r="H465" s="448"/>
    </row>
    <row r="466" spans="1:8" ht="18" customHeight="1">
      <c r="A466" s="550"/>
      <c r="B466" s="449"/>
      <c r="C466" s="438"/>
      <c r="D466" s="440"/>
      <c r="E466" s="442"/>
      <c r="F466" s="443"/>
      <c r="G466" s="444"/>
      <c r="H466" s="448"/>
    </row>
    <row r="467" spans="1:8" ht="18" customHeight="1">
      <c r="A467" s="550"/>
      <c r="B467" s="449"/>
      <c r="C467" s="438"/>
      <c r="D467" s="440"/>
      <c r="E467" s="442"/>
      <c r="F467" s="443"/>
      <c r="G467" s="444"/>
      <c r="H467" s="448"/>
    </row>
    <row r="468" spans="1:8" ht="18" customHeight="1">
      <c r="A468" s="550"/>
      <c r="B468" s="449"/>
      <c r="C468" s="438"/>
      <c r="D468" s="440"/>
      <c r="E468" s="442"/>
      <c r="F468" s="443"/>
      <c r="G468" s="444"/>
      <c r="H468" s="448"/>
    </row>
    <row r="469" spans="1:8" ht="18" customHeight="1">
      <c r="A469" s="550"/>
      <c r="B469" s="449"/>
      <c r="C469" s="438"/>
      <c r="D469" s="440"/>
      <c r="E469" s="442"/>
      <c r="F469" s="443"/>
      <c r="G469" s="444"/>
      <c r="H469" s="448"/>
    </row>
    <row r="470" spans="1:8" ht="18" customHeight="1">
      <c r="A470" s="550"/>
      <c r="B470" s="449"/>
      <c r="C470" s="438"/>
      <c r="D470" s="440"/>
      <c r="E470" s="442"/>
      <c r="F470" s="443"/>
      <c r="G470" s="444"/>
      <c r="H470" s="448"/>
    </row>
    <row r="471" spans="1:8" ht="18" customHeight="1">
      <c r="A471" s="550"/>
      <c r="B471" s="449"/>
      <c r="C471" s="438"/>
      <c r="D471" s="440"/>
      <c r="E471" s="442"/>
      <c r="F471" s="443"/>
      <c r="G471" s="444"/>
      <c r="H471" s="448"/>
    </row>
    <row r="472" spans="1:8" ht="18" customHeight="1">
      <c r="A472" s="550"/>
      <c r="B472" s="449"/>
      <c r="C472" s="438"/>
      <c r="D472" s="440"/>
      <c r="E472" s="442"/>
      <c r="F472" s="443"/>
      <c r="G472" s="444"/>
      <c r="H472" s="448"/>
    </row>
    <row r="473" spans="1:8" ht="18" customHeight="1">
      <c r="A473" s="550"/>
      <c r="B473" s="449"/>
      <c r="C473" s="438"/>
      <c r="D473" s="440"/>
      <c r="E473" s="442"/>
      <c r="F473" s="443"/>
      <c r="G473" s="444"/>
      <c r="H473" s="448"/>
    </row>
    <row r="474" spans="1:8" ht="18" customHeight="1">
      <c r="A474" s="550"/>
      <c r="B474" s="449"/>
      <c r="C474" s="438"/>
      <c r="D474" s="440"/>
      <c r="E474" s="442"/>
      <c r="F474" s="443"/>
      <c r="G474" s="444"/>
      <c r="H474" s="448"/>
    </row>
    <row r="475" spans="1:8" ht="18" customHeight="1">
      <c r="A475" s="550"/>
      <c r="B475" s="449"/>
      <c r="C475" s="438"/>
      <c r="D475" s="440"/>
      <c r="E475" s="442"/>
      <c r="F475" s="443"/>
      <c r="G475" s="444"/>
      <c r="H475" s="448"/>
    </row>
    <row r="476" spans="1:8" ht="18" customHeight="1">
      <c r="A476" s="550"/>
      <c r="B476" s="449"/>
      <c r="C476" s="438"/>
      <c r="D476" s="440"/>
      <c r="E476" s="442"/>
      <c r="F476" s="443"/>
      <c r="G476" s="444"/>
      <c r="H476" s="448"/>
    </row>
    <row r="477" spans="1:8" ht="18" customHeight="1">
      <c r="A477" s="550"/>
      <c r="B477" s="449"/>
      <c r="C477" s="438"/>
      <c r="D477" s="440"/>
      <c r="E477" s="442"/>
      <c r="F477" s="443"/>
      <c r="G477" s="444"/>
      <c r="H477" s="448"/>
    </row>
    <row r="478" spans="1:8" ht="18" customHeight="1">
      <c r="A478" s="550"/>
      <c r="B478" s="449"/>
      <c r="C478" s="438"/>
      <c r="D478" s="440"/>
      <c r="E478" s="442"/>
      <c r="F478" s="443"/>
      <c r="G478" s="444"/>
      <c r="H478" s="448"/>
    </row>
    <row r="479" spans="1:8" ht="18" customHeight="1">
      <c r="A479" s="550"/>
      <c r="B479" s="449"/>
      <c r="C479" s="438"/>
      <c r="D479" s="440"/>
      <c r="E479" s="442"/>
      <c r="F479" s="443"/>
      <c r="G479" s="444"/>
      <c r="H479" s="448"/>
    </row>
    <row r="480" spans="1:8" ht="18" customHeight="1">
      <c r="A480" s="550"/>
      <c r="B480" s="449"/>
      <c r="C480" s="438"/>
      <c r="D480" s="440"/>
      <c r="E480" s="442"/>
      <c r="F480" s="443"/>
      <c r="G480" s="444"/>
      <c r="H480" s="448"/>
    </row>
    <row r="481" spans="1:8" ht="18" customHeight="1">
      <c r="A481" s="550"/>
      <c r="B481" s="449"/>
      <c r="C481" s="438"/>
      <c r="D481" s="440"/>
      <c r="E481" s="442"/>
      <c r="F481" s="443"/>
      <c r="G481" s="444"/>
      <c r="H481" s="448"/>
    </row>
    <row r="482" spans="1:8" ht="18" customHeight="1">
      <c r="A482" s="550"/>
      <c r="B482" s="449"/>
      <c r="C482" s="438"/>
      <c r="D482" s="440"/>
      <c r="E482" s="442"/>
      <c r="F482" s="443"/>
      <c r="G482" s="444"/>
      <c r="H482" s="448"/>
    </row>
    <row r="483" spans="1:8" ht="18" customHeight="1">
      <c r="A483" s="550"/>
      <c r="B483" s="449"/>
      <c r="C483" s="438"/>
      <c r="D483" s="440"/>
      <c r="E483" s="442"/>
      <c r="F483" s="443"/>
      <c r="G483" s="444"/>
      <c r="H483" s="448"/>
    </row>
    <row r="484" spans="1:8" ht="18" customHeight="1">
      <c r="A484" s="550"/>
      <c r="B484" s="449"/>
      <c r="C484" s="438"/>
      <c r="D484" s="440"/>
      <c r="E484" s="442"/>
      <c r="F484" s="443"/>
      <c r="G484" s="444"/>
      <c r="H484" s="448"/>
    </row>
    <row r="485" spans="1:8" ht="18" customHeight="1">
      <c r="A485" s="550"/>
      <c r="B485" s="449"/>
      <c r="C485" s="438"/>
      <c r="D485" s="440"/>
      <c r="E485" s="442"/>
      <c r="F485" s="443"/>
      <c r="G485" s="444"/>
      <c r="H485" s="448"/>
    </row>
    <row r="486" spans="1:8" ht="18" customHeight="1">
      <c r="A486" s="550"/>
      <c r="B486" s="449"/>
      <c r="C486" s="438"/>
      <c r="D486" s="440"/>
      <c r="E486" s="442"/>
      <c r="F486" s="443"/>
      <c r="G486" s="444"/>
      <c r="H486" s="448"/>
    </row>
    <row r="487" spans="1:8" ht="18" customHeight="1">
      <c r="A487" s="550"/>
      <c r="B487" s="449"/>
      <c r="C487" s="438"/>
      <c r="D487" s="440"/>
      <c r="E487" s="442"/>
      <c r="F487" s="443"/>
      <c r="G487" s="444"/>
      <c r="H487" s="448"/>
    </row>
    <row r="488" spans="1:8" ht="18" customHeight="1">
      <c r="A488" s="550"/>
      <c r="B488" s="449"/>
      <c r="C488" s="438"/>
      <c r="D488" s="440"/>
      <c r="E488" s="442"/>
      <c r="F488" s="443"/>
      <c r="G488" s="444"/>
      <c r="H488" s="448"/>
    </row>
    <row r="489" spans="1:8" ht="18" customHeight="1">
      <c r="A489" s="550"/>
      <c r="B489" s="449"/>
      <c r="C489" s="438"/>
      <c r="D489" s="440"/>
      <c r="E489" s="442"/>
      <c r="F489" s="443"/>
      <c r="G489" s="444"/>
      <c r="H489" s="448"/>
    </row>
    <row r="490" spans="1:8" ht="18" customHeight="1">
      <c r="A490" s="550"/>
      <c r="B490" s="449"/>
      <c r="C490" s="438"/>
      <c r="D490" s="440"/>
      <c r="E490" s="442"/>
      <c r="F490" s="443"/>
      <c r="G490" s="444"/>
      <c r="H490" s="448"/>
    </row>
    <row r="491" spans="1:8" ht="18" customHeight="1">
      <c r="A491" s="550"/>
      <c r="B491" s="449"/>
      <c r="C491" s="438"/>
      <c r="D491" s="440"/>
      <c r="E491" s="442"/>
      <c r="F491" s="443"/>
      <c r="G491" s="444"/>
      <c r="H491" s="448"/>
    </row>
    <row r="492" spans="1:8" ht="18" customHeight="1">
      <c r="A492" s="550"/>
      <c r="B492" s="449"/>
      <c r="C492" s="438"/>
      <c r="D492" s="440"/>
      <c r="E492" s="442"/>
      <c r="F492" s="443"/>
      <c r="G492" s="444"/>
      <c r="H492" s="448"/>
    </row>
    <row r="493" spans="1:8" ht="18" customHeight="1">
      <c r="A493" s="550"/>
      <c r="B493" s="449"/>
      <c r="C493" s="438"/>
      <c r="D493" s="440"/>
      <c r="E493" s="442"/>
      <c r="F493" s="443"/>
      <c r="G493" s="444"/>
      <c r="H493" s="448"/>
    </row>
    <row r="494" spans="1:8" ht="18" customHeight="1">
      <c r="A494" s="550"/>
      <c r="B494" s="449"/>
      <c r="C494" s="438"/>
      <c r="D494" s="440"/>
      <c r="E494" s="442"/>
      <c r="F494" s="443"/>
      <c r="G494" s="444"/>
      <c r="H494" s="448"/>
    </row>
    <row r="495" spans="1:8" ht="18" customHeight="1">
      <c r="A495" s="550"/>
      <c r="B495" s="449"/>
      <c r="C495" s="438"/>
      <c r="D495" s="440"/>
      <c r="E495" s="442"/>
      <c r="F495" s="443"/>
      <c r="G495" s="444"/>
      <c r="H495" s="448"/>
    </row>
    <row r="496" spans="1:8" ht="18" customHeight="1">
      <c r="A496" s="550"/>
      <c r="B496" s="449"/>
      <c r="C496" s="438"/>
      <c r="D496" s="440"/>
      <c r="E496" s="442"/>
      <c r="F496" s="443"/>
      <c r="G496" s="444"/>
      <c r="H496" s="448"/>
    </row>
    <row r="497" spans="1:8" ht="18" customHeight="1">
      <c r="A497" s="550"/>
      <c r="B497" s="449"/>
      <c r="C497" s="438"/>
      <c r="D497" s="440"/>
      <c r="E497" s="442"/>
      <c r="F497" s="443"/>
      <c r="G497" s="444"/>
      <c r="H497" s="448"/>
    </row>
    <row r="498" spans="1:8" ht="18" customHeight="1">
      <c r="A498" s="550"/>
      <c r="B498" s="449"/>
      <c r="C498" s="438"/>
      <c r="D498" s="440"/>
      <c r="E498" s="442"/>
      <c r="F498" s="443"/>
      <c r="G498" s="444"/>
      <c r="H498" s="448"/>
    </row>
    <row r="499" spans="1:8" ht="18" customHeight="1">
      <c r="A499" s="550"/>
      <c r="B499" s="449"/>
      <c r="C499" s="438"/>
      <c r="D499" s="440"/>
      <c r="E499" s="442"/>
      <c r="F499" s="443"/>
      <c r="G499" s="444"/>
      <c r="H499" s="448"/>
    </row>
    <row r="500" spans="1:8" ht="18" customHeight="1">
      <c r="A500" s="550"/>
      <c r="B500" s="449"/>
      <c r="C500" s="438"/>
      <c r="D500" s="440"/>
      <c r="E500" s="442"/>
      <c r="F500" s="443"/>
      <c r="G500" s="444"/>
      <c r="H500" s="448"/>
    </row>
    <row r="501" spans="1:8" ht="18" customHeight="1">
      <c r="A501" s="550"/>
      <c r="B501" s="449"/>
      <c r="C501" s="438"/>
      <c r="D501" s="440"/>
      <c r="E501" s="442"/>
      <c r="F501" s="443"/>
      <c r="G501" s="444"/>
      <c r="H501" s="448"/>
    </row>
    <row r="502" spans="1:8" ht="18" customHeight="1">
      <c r="A502" s="550"/>
      <c r="B502" s="449"/>
      <c r="C502" s="438"/>
      <c r="D502" s="440"/>
      <c r="E502" s="442"/>
      <c r="F502" s="443"/>
      <c r="G502" s="444"/>
      <c r="H502" s="448"/>
    </row>
    <row r="503" spans="1:8" ht="18" customHeight="1">
      <c r="A503" s="550"/>
      <c r="B503" s="449"/>
      <c r="C503" s="438"/>
      <c r="D503" s="440"/>
      <c r="E503" s="442"/>
      <c r="F503" s="443"/>
      <c r="G503" s="444"/>
      <c r="H503" s="448"/>
    </row>
    <row r="504" spans="1:8" ht="18" customHeight="1">
      <c r="A504" s="550"/>
      <c r="B504" s="449"/>
      <c r="C504" s="438"/>
      <c r="D504" s="440"/>
      <c r="E504" s="442"/>
      <c r="F504" s="443"/>
      <c r="G504" s="444"/>
      <c r="H504" s="448"/>
    </row>
    <row r="505" spans="1:8" ht="18" customHeight="1">
      <c r="A505" s="550"/>
      <c r="B505" s="449"/>
      <c r="C505" s="438"/>
      <c r="D505" s="440"/>
      <c r="E505" s="442"/>
      <c r="F505" s="443"/>
      <c r="G505" s="444"/>
      <c r="H505" s="448"/>
    </row>
    <row r="506" spans="1:8" ht="18" customHeight="1">
      <c r="A506" s="550"/>
      <c r="B506" s="449"/>
      <c r="C506" s="438"/>
      <c r="D506" s="440"/>
      <c r="E506" s="442"/>
      <c r="F506" s="443"/>
      <c r="G506" s="444"/>
      <c r="H506" s="448"/>
    </row>
    <row r="507" spans="1:8" ht="18" customHeight="1">
      <c r="A507" s="550"/>
      <c r="B507" s="449"/>
      <c r="C507" s="438"/>
      <c r="D507" s="440"/>
      <c r="E507" s="442"/>
      <c r="F507" s="443"/>
      <c r="G507" s="444"/>
      <c r="H507" s="448"/>
    </row>
    <row r="508" spans="1:8" ht="18" customHeight="1">
      <c r="A508" s="550"/>
      <c r="B508" s="449"/>
      <c r="C508" s="438"/>
      <c r="D508" s="440"/>
      <c r="E508" s="442"/>
      <c r="F508" s="443"/>
      <c r="G508" s="444"/>
      <c r="H508" s="448"/>
    </row>
    <row r="509" spans="1:8" ht="18" customHeight="1">
      <c r="A509" s="550"/>
      <c r="B509" s="449"/>
      <c r="C509" s="438"/>
      <c r="D509" s="440"/>
      <c r="E509" s="442"/>
      <c r="F509" s="443"/>
      <c r="G509" s="444"/>
      <c r="H509" s="448"/>
    </row>
    <row r="510" spans="1:8" ht="18" customHeight="1">
      <c r="A510" s="550"/>
      <c r="B510" s="449"/>
      <c r="C510" s="438"/>
      <c r="D510" s="440"/>
      <c r="E510" s="442"/>
      <c r="F510" s="443"/>
      <c r="G510" s="444"/>
      <c r="H510" s="448"/>
    </row>
    <row r="511" spans="1:8" ht="18" customHeight="1">
      <c r="A511" s="550"/>
      <c r="B511" s="449"/>
      <c r="C511" s="438"/>
      <c r="D511" s="440"/>
      <c r="E511" s="442"/>
      <c r="F511" s="443"/>
      <c r="G511" s="444"/>
      <c r="H511" s="448"/>
    </row>
    <row r="512" spans="1:8" ht="18" customHeight="1">
      <c r="A512" s="550"/>
      <c r="B512" s="449"/>
      <c r="C512" s="438"/>
      <c r="D512" s="440"/>
      <c r="E512" s="442"/>
      <c r="F512" s="443"/>
      <c r="G512" s="444"/>
      <c r="H512" s="448"/>
    </row>
    <row r="513" spans="1:8" ht="18" customHeight="1">
      <c r="A513" s="550"/>
      <c r="B513" s="449"/>
      <c r="C513" s="438"/>
      <c r="D513" s="440"/>
      <c r="E513" s="442"/>
      <c r="F513" s="443"/>
      <c r="G513" s="444"/>
      <c r="H513" s="448"/>
    </row>
    <row r="514" spans="1:8" ht="18" customHeight="1">
      <c r="A514" s="550"/>
      <c r="B514" s="449"/>
      <c r="C514" s="438"/>
      <c r="D514" s="440"/>
      <c r="E514" s="442"/>
      <c r="F514" s="443"/>
      <c r="G514" s="444"/>
      <c r="H514" s="448"/>
    </row>
    <row r="515" spans="1:8" ht="18" customHeight="1">
      <c r="A515" s="550"/>
      <c r="B515" s="449"/>
      <c r="C515" s="438"/>
      <c r="D515" s="440"/>
      <c r="E515" s="442"/>
      <c r="F515" s="443"/>
      <c r="G515" s="444"/>
      <c r="H515" s="448"/>
    </row>
    <row r="516" spans="1:8" ht="18" customHeight="1">
      <c r="A516" s="550"/>
      <c r="B516" s="449"/>
      <c r="C516" s="438"/>
      <c r="D516" s="440"/>
      <c r="E516" s="442"/>
      <c r="F516" s="443"/>
      <c r="G516" s="444"/>
      <c r="H516" s="448"/>
    </row>
    <row r="517" spans="1:8" ht="18" customHeight="1">
      <c r="A517" s="550"/>
      <c r="B517" s="449"/>
      <c r="C517" s="438"/>
      <c r="D517" s="440"/>
      <c r="E517" s="442"/>
      <c r="F517" s="443"/>
      <c r="G517" s="444"/>
      <c r="H517" s="448"/>
    </row>
    <row r="518" spans="1:8" ht="18" customHeight="1">
      <c r="A518" s="550"/>
      <c r="B518" s="449"/>
      <c r="C518" s="438"/>
      <c r="D518" s="440"/>
      <c r="E518" s="442"/>
      <c r="F518" s="443"/>
      <c r="G518" s="444"/>
      <c r="H518" s="448"/>
    </row>
    <row r="519" spans="1:8" ht="18" customHeight="1">
      <c r="A519" s="550"/>
      <c r="B519" s="449"/>
      <c r="C519" s="438"/>
      <c r="D519" s="440"/>
      <c r="E519" s="442"/>
      <c r="F519" s="443"/>
      <c r="G519" s="444"/>
      <c r="H519" s="448"/>
    </row>
    <row r="520" spans="1:8" ht="18" customHeight="1">
      <c r="A520" s="550"/>
      <c r="B520" s="449"/>
      <c r="C520" s="438"/>
      <c r="D520" s="440"/>
      <c r="E520" s="442"/>
      <c r="F520" s="443"/>
      <c r="G520" s="444"/>
      <c r="H520" s="448"/>
    </row>
    <row r="521" spans="1:8" ht="18" customHeight="1">
      <c r="A521" s="550"/>
      <c r="B521" s="449"/>
      <c r="C521" s="438"/>
      <c r="D521" s="440"/>
      <c r="E521" s="442"/>
      <c r="F521" s="443"/>
      <c r="G521" s="444"/>
      <c r="H521" s="448"/>
    </row>
    <row r="522" spans="1:8" ht="18" customHeight="1">
      <c r="A522" s="550"/>
      <c r="B522" s="449"/>
      <c r="C522" s="438"/>
      <c r="D522" s="440"/>
      <c r="E522" s="442"/>
      <c r="F522" s="443"/>
      <c r="G522" s="444"/>
      <c r="H522" s="448"/>
    </row>
    <row r="523" spans="1:8" ht="18" customHeight="1">
      <c r="A523" s="550"/>
      <c r="B523" s="449"/>
      <c r="C523" s="438"/>
      <c r="D523" s="440"/>
      <c r="E523" s="442"/>
      <c r="F523" s="443"/>
      <c r="G523" s="444"/>
      <c r="H523" s="448"/>
    </row>
    <row r="524" spans="1:8" ht="18" customHeight="1">
      <c r="A524" s="550"/>
      <c r="B524" s="449"/>
      <c r="C524" s="438"/>
      <c r="D524" s="440"/>
      <c r="E524" s="442"/>
      <c r="F524" s="443"/>
      <c r="G524" s="444"/>
      <c r="H524" s="448"/>
    </row>
    <row r="525" spans="1:8" ht="18" customHeight="1">
      <c r="A525" s="550"/>
      <c r="B525" s="449"/>
      <c r="C525" s="438"/>
      <c r="D525" s="440"/>
      <c r="E525" s="442"/>
      <c r="F525" s="443"/>
      <c r="G525" s="444"/>
      <c r="H525" s="448"/>
    </row>
    <row r="526" spans="1:8" ht="18" customHeight="1">
      <c r="A526" s="550"/>
      <c r="B526" s="449"/>
      <c r="C526" s="438"/>
      <c r="D526" s="440"/>
      <c r="E526" s="442"/>
      <c r="F526" s="443"/>
      <c r="G526" s="444"/>
      <c r="H526" s="448"/>
    </row>
    <row r="527" spans="1:8" ht="18" customHeight="1">
      <c r="A527" s="550"/>
      <c r="B527" s="449"/>
      <c r="C527" s="438"/>
      <c r="D527" s="440"/>
      <c r="E527" s="442"/>
      <c r="F527" s="443"/>
      <c r="G527" s="444"/>
      <c r="H527" s="448"/>
    </row>
    <row r="528" spans="1:8" ht="18" customHeight="1">
      <c r="A528" s="550"/>
      <c r="B528" s="449"/>
      <c r="C528" s="438"/>
      <c r="D528" s="440"/>
      <c r="E528" s="442"/>
      <c r="F528" s="443"/>
      <c r="G528" s="444"/>
      <c r="H528" s="448"/>
    </row>
    <row r="529" spans="1:8" ht="18" customHeight="1">
      <c r="A529" s="550"/>
      <c r="B529" s="449"/>
      <c r="C529" s="438"/>
      <c r="D529" s="440"/>
      <c r="E529" s="442"/>
      <c r="F529" s="443"/>
      <c r="G529" s="444"/>
      <c r="H529" s="448"/>
    </row>
    <row r="530" spans="1:8" ht="18" customHeight="1">
      <c r="A530" s="550"/>
      <c r="B530" s="449"/>
      <c r="C530" s="438"/>
      <c r="D530" s="440"/>
      <c r="E530" s="442"/>
      <c r="F530" s="443"/>
      <c r="G530" s="444"/>
      <c r="H530" s="448"/>
    </row>
    <row r="531" spans="1:8" ht="18" customHeight="1">
      <c r="A531" s="550"/>
      <c r="B531" s="449"/>
      <c r="C531" s="438"/>
      <c r="D531" s="440"/>
      <c r="E531" s="442"/>
      <c r="F531" s="443"/>
      <c r="G531" s="444"/>
      <c r="H531" s="448"/>
    </row>
    <row r="532" spans="1:8" ht="18" customHeight="1">
      <c r="A532" s="550"/>
      <c r="B532" s="449"/>
      <c r="C532" s="438"/>
      <c r="D532" s="440"/>
      <c r="E532" s="442"/>
      <c r="F532" s="443"/>
      <c r="G532" s="444"/>
      <c r="H532" s="448"/>
    </row>
    <row r="533" spans="1:8" ht="18" customHeight="1">
      <c r="A533" s="550"/>
      <c r="B533" s="449"/>
      <c r="C533" s="438"/>
      <c r="D533" s="440"/>
      <c r="E533" s="442"/>
      <c r="F533" s="443"/>
      <c r="G533" s="444"/>
      <c r="H533" s="448"/>
    </row>
    <row r="534" spans="1:8" ht="18" customHeight="1">
      <c r="A534" s="550"/>
      <c r="B534" s="449"/>
      <c r="C534" s="438"/>
      <c r="D534" s="440"/>
      <c r="E534" s="442"/>
      <c r="F534" s="443"/>
      <c r="G534" s="444"/>
      <c r="H534" s="448"/>
    </row>
    <row r="535" spans="1:8" ht="18" customHeight="1">
      <c r="A535" s="550"/>
      <c r="B535" s="449"/>
      <c r="C535" s="438"/>
      <c r="D535" s="440"/>
      <c r="E535" s="442"/>
      <c r="F535" s="443"/>
      <c r="G535" s="444"/>
      <c r="H535" s="448"/>
    </row>
    <row r="536" spans="1:8" ht="18" customHeight="1">
      <c r="A536" s="550"/>
      <c r="B536" s="449"/>
      <c r="C536" s="438"/>
      <c r="D536" s="440"/>
      <c r="E536" s="442"/>
      <c r="F536" s="443"/>
      <c r="G536" s="444"/>
      <c r="H536" s="448"/>
    </row>
    <row r="537" spans="1:8" ht="18" customHeight="1">
      <c r="A537" s="550"/>
      <c r="B537" s="449"/>
      <c r="C537" s="438"/>
      <c r="D537" s="440"/>
      <c r="E537" s="442"/>
      <c r="F537" s="443"/>
      <c r="G537" s="444"/>
      <c r="H537" s="448"/>
    </row>
    <row r="538" spans="1:8" ht="18" customHeight="1">
      <c r="A538" s="550"/>
      <c r="B538" s="449"/>
      <c r="C538" s="438"/>
      <c r="D538" s="440"/>
      <c r="E538" s="442"/>
      <c r="F538" s="443"/>
      <c r="G538" s="444"/>
      <c r="H538" s="448"/>
    </row>
    <row r="539" spans="1:8" ht="18" customHeight="1">
      <c r="A539" s="550"/>
      <c r="B539" s="449"/>
      <c r="C539" s="438"/>
      <c r="D539" s="440"/>
      <c r="E539" s="442"/>
      <c r="F539" s="443"/>
      <c r="G539" s="444"/>
      <c r="H539" s="448"/>
    </row>
    <row r="540" spans="1:8" ht="18" customHeight="1">
      <c r="A540" s="550"/>
      <c r="B540" s="449"/>
      <c r="C540" s="438"/>
      <c r="D540" s="440"/>
      <c r="E540" s="442"/>
      <c r="F540" s="443"/>
      <c r="G540" s="444"/>
      <c r="H540" s="448"/>
    </row>
    <row r="541" spans="1:8" ht="18" customHeight="1">
      <c r="A541" s="550"/>
      <c r="B541" s="449"/>
      <c r="C541" s="438"/>
      <c r="D541" s="440"/>
      <c r="E541" s="442"/>
      <c r="F541" s="443"/>
      <c r="G541" s="444"/>
      <c r="H541" s="448"/>
    </row>
    <row r="542" spans="1:8" ht="18" customHeight="1">
      <c r="A542" s="550"/>
      <c r="B542" s="449"/>
      <c r="C542" s="438"/>
      <c r="D542" s="440"/>
      <c r="E542" s="442"/>
      <c r="F542" s="443"/>
      <c r="G542" s="444"/>
      <c r="H542" s="448"/>
    </row>
    <row r="543" spans="1:8" ht="18" customHeight="1">
      <c r="A543" s="550"/>
      <c r="B543" s="449"/>
      <c r="C543" s="438"/>
      <c r="D543" s="440"/>
      <c r="E543" s="442"/>
      <c r="F543" s="443"/>
      <c r="G543" s="444"/>
      <c r="H543" s="448"/>
    </row>
    <row r="544" spans="1:8" ht="18" customHeight="1">
      <c r="A544" s="550"/>
      <c r="B544" s="449"/>
      <c r="C544" s="438"/>
      <c r="D544" s="440"/>
      <c r="E544" s="442"/>
      <c r="F544" s="443"/>
      <c r="G544" s="444"/>
      <c r="H544" s="448"/>
    </row>
    <row r="545" spans="1:8" ht="18" customHeight="1">
      <c r="A545" s="550"/>
      <c r="B545" s="449"/>
      <c r="C545" s="438"/>
      <c r="D545" s="440"/>
      <c r="E545" s="442"/>
      <c r="F545" s="443"/>
      <c r="G545" s="444"/>
      <c r="H545" s="448"/>
    </row>
    <row r="546" spans="1:8" ht="18" customHeight="1">
      <c r="A546" s="550"/>
      <c r="B546" s="449"/>
      <c r="C546" s="438"/>
      <c r="D546" s="440"/>
      <c r="E546" s="442"/>
      <c r="F546" s="443"/>
      <c r="G546" s="444"/>
      <c r="H546" s="448"/>
    </row>
    <row r="547" spans="1:8" ht="18" customHeight="1">
      <c r="A547" s="550"/>
      <c r="B547" s="449"/>
      <c r="C547" s="438"/>
      <c r="D547" s="440"/>
      <c r="E547" s="442"/>
      <c r="F547" s="443"/>
      <c r="G547" s="444"/>
      <c r="H547" s="448"/>
    </row>
    <row r="548" spans="1:8" ht="18" customHeight="1">
      <c r="A548" s="550"/>
      <c r="B548" s="449"/>
      <c r="C548" s="438"/>
      <c r="D548" s="440"/>
      <c r="E548" s="442"/>
      <c r="F548" s="443"/>
      <c r="G548" s="444"/>
      <c r="H548" s="448"/>
    </row>
    <row r="549" spans="1:8" ht="18" customHeight="1">
      <c r="A549" s="550"/>
      <c r="B549" s="449"/>
      <c r="C549" s="438"/>
      <c r="D549" s="440"/>
      <c r="E549" s="442"/>
      <c r="F549" s="443"/>
      <c r="G549" s="444"/>
      <c r="H549" s="448"/>
    </row>
    <row r="550" spans="1:8" ht="18" customHeight="1">
      <c r="A550" s="550"/>
      <c r="B550" s="449"/>
      <c r="C550" s="438"/>
      <c r="D550" s="440"/>
      <c r="E550" s="442"/>
      <c r="F550" s="443"/>
      <c r="G550" s="444"/>
      <c r="H550" s="448"/>
    </row>
    <row r="551" spans="1:8" ht="18" customHeight="1">
      <c r="A551" s="550"/>
      <c r="B551" s="449"/>
      <c r="C551" s="438"/>
      <c r="D551" s="440"/>
      <c r="E551" s="442"/>
      <c r="F551" s="443"/>
      <c r="G551" s="444"/>
      <c r="H551" s="448"/>
    </row>
    <row r="552" spans="1:8" ht="18" customHeight="1">
      <c r="A552" s="550"/>
      <c r="B552" s="449"/>
      <c r="C552" s="438"/>
      <c r="D552" s="440"/>
      <c r="E552" s="442"/>
      <c r="F552" s="443"/>
      <c r="G552" s="444"/>
      <c r="H552" s="448"/>
    </row>
    <row r="553" spans="1:8" ht="18" customHeight="1">
      <c r="A553" s="550"/>
      <c r="B553" s="449"/>
      <c r="C553" s="438"/>
      <c r="D553" s="440"/>
      <c r="E553" s="442"/>
      <c r="F553" s="443"/>
      <c r="G553" s="444"/>
      <c r="H553" s="448"/>
    </row>
    <row r="554" spans="1:8" ht="18" customHeight="1">
      <c r="A554" s="550"/>
      <c r="B554" s="449"/>
      <c r="C554" s="438"/>
      <c r="D554" s="440"/>
      <c r="E554" s="442"/>
      <c r="F554" s="443"/>
      <c r="G554" s="444"/>
      <c r="H554" s="448"/>
    </row>
    <row r="555" spans="1:8" ht="18" customHeight="1">
      <c r="A555" s="550"/>
      <c r="B555" s="449"/>
      <c r="C555" s="438"/>
      <c r="D555" s="440"/>
      <c r="E555" s="442"/>
      <c r="F555" s="443"/>
      <c r="G555" s="444"/>
      <c r="H555" s="448"/>
    </row>
    <row r="556" spans="1:8" ht="18" customHeight="1">
      <c r="A556" s="550"/>
      <c r="B556" s="449"/>
      <c r="C556" s="438"/>
      <c r="D556" s="440"/>
      <c r="E556" s="442"/>
      <c r="F556" s="443"/>
      <c r="G556" s="444"/>
      <c r="H556" s="448"/>
    </row>
    <row r="557" spans="1:8" ht="18" customHeight="1">
      <c r="A557" s="550"/>
      <c r="B557" s="449"/>
      <c r="C557" s="438"/>
      <c r="D557" s="440"/>
      <c r="E557" s="442"/>
      <c r="F557" s="443"/>
      <c r="G557" s="444"/>
      <c r="H557" s="448"/>
    </row>
    <row r="558" spans="1:8" ht="18" customHeight="1">
      <c r="A558" s="550"/>
      <c r="B558" s="449"/>
      <c r="C558" s="438"/>
      <c r="D558" s="440"/>
      <c r="E558" s="442"/>
      <c r="F558" s="443"/>
      <c r="G558" s="444"/>
      <c r="H558" s="448"/>
    </row>
    <row r="559" spans="1:8" ht="18" customHeight="1">
      <c r="A559" s="550"/>
      <c r="B559" s="449"/>
      <c r="C559" s="438"/>
      <c r="D559" s="440"/>
      <c r="E559" s="442"/>
      <c r="F559" s="443"/>
      <c r="G559" s="444"/>
      <c r="H559" s="448"/>
    </row>
    <row r="560" spans="1:8" ht="18" customHeight="1">
      <c r="A560" s="550"/>
      <c r="B560" s="449"/>
      <c r="C560" s="438"/>
      <c r="D560" s="440"/>
      <c r="E560" s="442"/>
      <c r="F560" s="443"/>
      <c r="G560" s="444"/>
      <c r="H560" s="448"/>
    </row>
    <row r="561" spans="1:8" ht="18" customHeight="1">
      <c r="A561" s="550"/>
      <c r="B561" s="449"/>
      <c r="C561" s="438"/>
      <c r="D561" s="440"/>
      <c r="E561" s="442"/>
      <c r="F561" s="443"/>
      <c r="G561" s="444"/>
      <c r="H561" s="448"/>
    </row>
    <row r="562" spans="1:8" ht="18" customHeight="1">
      <c r="A562" s="550"/>
      <c r="B562" s="449"/>
      <c r="C562" s="438"/>
      <c r="D562" s="440"/>
      <c r="E562" s="442"/>
      <c r="F562" s="443"/>
      <c r="G562" s="444"/>
      <c r="H562" s="448"/>
    </row>
    <row r="563" spans="1:8" ht="18" customHeight="1">
      <c r="A563" s="550"/>
      <c r="B563" s="449"/>
      <c r="C563" s="438"/>
      <c r="D563" s="440"/>
      <c r="E563" s="442"/>
      <c r="F563" s="443"/>
      <c r="G563" s="444"/>
      <c r="H563" s="448"/>
    </row>
    <row r="564" spans="1:8" ht="18" customHeight="1">
      <c r="A564" s="550"/>
      <c r="B564" s="449"/>
      <c r="C564" s="438"/>
      <c r="D564" s="440"/>
      <c r="E564" s="442"/>
      <c r="F564" s="443"/>
      <c r="G564" s="444"/>
      <c r="H564" s="448"/>
    </row>
    <row r="565" spans="1:8" ht="18" customHeight="1">
      <c r="A565" s="550"/>
      <c r="B565" s="449"/>
      <c r="C565" s="438"/>
      <c r="D565" s="440"/>
      <c r="E565" s="442"/>
      <c r="F565" s="443"/>
      <c r="G565" s="444"/>
      <c r="H565" s="448"/>
    </row>
    <row r="566" spans="1:8" ht="18" customHeight="1">
      <c r="A566" s="550"/>
      <c r="B566" s="449"/>
      <c r="C566" s="438"/>
      <c r="D566" s="440"/>
      <c r="E566" s="442"/>
      <c r="F566" s="443"/>
      <c r="G566" s="444"/>
      <c r="H566" s="448"/>
    </row>
    <row r="567" spans="1:8" ht="18" customHeight="1">
      <c r="A567" s="550"/>
      <c r="B567" s="449"/>
      <c r="C567" s="438"/>
      <c r="D567" s="440"/>
      <c r="E567" s="442"/>
      <c r="F567" s="443"/>
      <c r="G567" s="444"/>
      <c r="H567" s="448"/>
    </row>
    <row r="568" spans="1:8" ht="18" customHeight="1">
      <c r="A568" s="550"/>
      <c r="B568" s="449"/>
      <c r="C568" s="438"/>
      <c r="D568" s="440"/>
      <c r="E568" s="442"/>
      <c r="F568" s="443"/>
      <c r="G568" s="444"/>
      <c r="H568" s="448"/>
    </row>
    <row r="569" spans="1:8" ht="18" customHeight="1">
      <c r="A569" s="550"/>
      <c r="B569" s="449"/>
      <c r="C569" s="438"/>
      <c r="D569" s="440"/>
      <c r="E569" s="442"/>
      <c r="F569" s="443"/>
      <c r="G569" s="444"/>
      <c r="H569" s="448"/>
    </row>
    <row r="570" spans="1:8" ht="18" customHeight="1">
      <c r="A570" s="550"/>
      <c r="B570" s="449"/>
      <c r="C570" s="438"/>
      <c r="D570" s="440"/>
      <c r="E570" s="442"/>
      <c r="F570" s="443"/>
      <c r="G570" s="444"/>
      <c r="H570" s="448"/>
    </row>
    <row r="571" spans="1:8" ht="18" customHeight="1">
      <c r="A571" s="550"/>
      <c r="B571" s="449"/>
      <c r="C571" s="438"/>
      <c r="D571" s="440"/>
      <c r="E571" s="442"/>
      <c r="F571" s="443"/>
      <c r="G571" s="444"/>
      <c r="H571" s="448"/>
    </row>
    <row r="572" spans="1:8" ht="18" customHeight="1">
      <c r="A572" s="550"/>
      <c r="B572" s="449"/>
      <c r="C572" s="438"/>
      <c r="D572" s="440"/>
      <c r="E572" s="442"/>
      <c r="F572" s="443"/>
      <c r="G572" s="444"/>
      <c r="H572" s="448"/>
    </row>
    <row r="573" spans="1:8" ht="18" customHeight="1">
      <c r="A573" s="550"/>
      <c r="B573" s="449"/>
      <c r="C573" s="438"/>
      <c r="D573" s="440"/>
      <c r="E573" s="442"/>
      <c r="F573" s="443"/>
      <c r="G573" s="444"/>
      <c r="H573" s="448"/>
    </row>
    <row r="574" spans="1:8" ht="18" customHeight="1">
      <c r="A574" s="550"/>
      <c r="B574" s="449"/>
      <c r="C574" s="438"/>
      <c r="D574" s="440"/>
      <c r="E574" s="442"/>
      <c r="F574" s="443"/>
      <c r="G574" s="444"/>
      <c r="H574" s="448"/>
    </row>
    <row r="575" spans="1:8" ht="18" customHeight="1">
      <c r="A575" s="550"/>
      <c r="B575" s="449"/>
      <c r="C575" s="438"/>
      <c r="D575" s="440"/>
      <c r="E575" s="442"/>
      <c r="F575" s="443"/>
      <c r="G575" s="444"/>
      <c r="H575" s="448"/>
    </row>
    <row r="576" spans="1:8" ht="18" customHeight="1">
      <c r="A576" s="550"/>
      <c r="B576" s="449"/>
      <c r="C576" s="438"/>
      <c r="D576" s="440"/>
      <c r="E576" s="442"/>
      <c r="F576" s="443"/>
      <c r="G576" s="444"/>
      <c r="H576" s="448"/>
    </row>
    <row r="577" spans="1:8" ht="18" customHeight="1">
      <c r="A577" s="550"/>
      <c r="B577" s="449"/>
      <c r="C577" s="438"/>
      <c r="D577" s="440"/>
      <c r="E577" s="442"/>
      <c r="F577" s="443"/>
      <c r="G577" s="444"/>
      <c r="H577" s="448"/>
    </row>
    <row r="578" spans="1:8" ht="18" customHeight="1">
      <c r="A578" s="550"/>
      <c r="B578" s="449"/>
      <c r="C578" s="438"/>
      <c r="D578" s="440"/>
      <c r="E578" s="442"/>
      <c r="F578" s="443"/>
      <c r="G578" s="444"/>
      <c r="H578" s="448"/>
    </row>
    <row r="579" spans="1:8" ht="18" customHeight="1">
      <c r="A579" s="550"/>
      <c r="B579" s="449"/>
      <c r="C579" s="438"/>
      <c r="D579" s="440"/>
      <c r="E579" s="442"/>
      <c r="F579" s="443"/>
      <c r="G579" s="444"/>
      <c r="H579" s="448"/>
    </row>
    <row r="580" spans="1:8" ht="18" customHeight="1">
      <c r="A580" s="550"/>
      <c r="B580" s="449"/>
      <c r="C580" s="438"/>
      <c r="D580" s="440"/>
      <c r="E580" s="442"/>
      <c r="F580" s="443"/>
      <c r="G580" s="444"/>
      <c r="H580" s="448"/>
    </row>
    <row r="581" spans="1:8" ht="18" customHeight="1">
      <c r="A581" s="550"/>
      <c r="B581" s="449"/>
      <c r="C581" s="438"/>
      <c r="D581" s="440"/>
      <c r="E581" s="442"/>
      <c r="F581" s="443"/>
      <c r="G581" s="444"/>
      <c r="H581" s="448"/>
    </row>
    <row r="582" spans="1:8" ht="18" customHeight="1">
      <c r="A582" s="550"/>
      <c r="B582" s="449"/>
      <c r="C582" s="438"/>
      <c r="D582" s="440"/>
      <c r="E582" s="442"/>
      <c r="F582" s="443"/>
      <c r="G582" s="444"/>
      <c r="H582" s="448"/>
    </row>
    <row r="583" spans="1:8" ht="18" customHeight="1">
      <c r="A583" s="550"/>
      <c r="B583" s="449"/>
      <c r="C583" s="438"/>
      <c r="D583" s="440"/>
      <c r="E583" s="442"/>
      <c r="F583" s="443"/>
      <c r="G583" s="444"/>
      <c r="H583" s="448"/>
    </row>
    <row r="584" spans="1:8" ht="18" customHeight="1">
      <c r="A584" s="550"/>
      <c r="B584" s="449"/>
      <c r="C584" s="438"/>
      <c r="D584" s="440"/>
      <c r="E584" s="442"/>
      <c r="F584" s="443"/>
      <c r="G584" s="444"/>
      <c r="H584" s="448"/>
    </row>
    <row r="585" spans="1:8" ht="18" customHeight="1">
      <c r="A585" s="550"/>
      <c r="B585" s="449"/>
      <c r="C585" s="438"/>
      <c r="D585" s="440"/>
      <c r="E585" s="442"/>
      <c r="F585" s="443"/>
      <c r="G585" s="444"/>
      <c r="H585" s="448"/>
    </row>
    <row r="586" spans="1:8" ht="18" customHeight="1">
      <c r="A586" s="550"/>
      <c r="B586" s="449"/>
      <c r="C586" s="438"/>
      <c r="D586" s="440"/>
      <c r="E586" s="442"/>
      <c r="F586" s="443"/>
      <c r="G586" s="444"/>
      <c r="H586" s="448"/>
    </row>
    <row r="587" spans="1:8" ht="18" customHeight="1">
      <c r="A587" s="550"/>
      <c r="B587" s="449"/>
      <c r="C587" s="438"/>
      <c r="D587" s="440"/>
      <c r="E587" s="442"/>
      <c r="F587" s="443"/>
      <c r="G587" s="444"/>
      <c r="H587" s="448"/>
    </row>
    <row r="588" spans="1:8" ht="18" customHeight="1">
      <c r="A588" s="550"/>
      <c r="B588" s="449"/>
      <c r="C588" s="438"/>
      <c r="D588" s="440"/>
      <c r="E588" s="442"/>
      <c r="F588" s="443"/>
      <c r="G588" s="444"/>
      <c r="H588" s="448"/>
    </row>
    <row r="589" spans="1:8" ht="18" customHeight="1">
      <c r="A589" s="550"/>
      <c r="B589" s="449"/>
      <c r="C589" s="438"/>
      <c r="D589" s="440"/>
      <c r="E589" s="442"/>
      <c r="F589" s="443"/>
      <c r="G589" s="444"/>
      <c r="H589" s="448"/>
    </row>
    <row r="590" spans="1:8" ht="18" customHeight="1">
      <c r="A590" s="550"/>
      <c r="B590" s="449"/>
      <c r="C590" s="438"/>
      <c r="D590" s="440"/>
      <c r="E590" s="442"/>
      <c r="F590" s="443"/>
      <c r="G590" s="444"/>
      <c r="H590" s="448"/>
    </row>
    <row r="591" spans="1:8" ht="18" customHeight="1">
      <c r="A591" s="550"/>
      <c r="B591" s="449"/>
      <c r="C591" s="438"/>
      <c r="D591" s="440"/>
      <c r="E591" s="442"/>
      <c r="F591" s="443"/>
      <c r="G591" s="444"/>
      <c r="H591" s="448"/>
    </row>
    <row r="592" spans="1:8" ht="18" customHeight="1">
      <c r="A592" s="550"/>
      <c r="B592" s="449"/>
      <c r="C592" s="438"/>
      <c r="D592" s="440"/>
      <c r="E592" s="442"/>
      <c r="F592" s="443"/>
      <c r="G592" s="444"/>
      <c r="H592" s="448"/>
    </row>
    <row r="593" spans="1:8" ht="18" customHeight="1">
      <c r="A593" s="550"/>
      <c r="B593" s="449"/>
      <c r="C593" s="438"/>
      <c r="D593" s="440"/>
      <c r="E593" s="442"/>
      <c r="F593" s="443"/>
      <c r="G593" s="444"/>
      <c r="H593" s="448"/>
    </row>
    <row r="594" spans="1:8" ht="18" customHeight="1">
      <c r="A594" s="550"/>
      <c r="B594" s="449"/>
      <c r="C594" s="438"/>
      <c r="D594" s="440"/>
      <c r="E594" s="442"/>
      <c r="F594" s="443"/>
      <c r="G594" s="444"/>
      <c r="H594" s="448"/>
    </row>
    <row r="595" spans="1:8" ht="18" customHeight="1">
      <c r="A595" s="550"/>
      <c r="B595" s="449"/>
      <c r="C595" s="438"/>
      <c r="D595" s="440"/>
      <c r="E595" s="442"/>
      <c r="F595" s="443"/>
      <c r="G595" s="444"/>
      <c r="H595" s="448"/>
    </row>
    <row r="596" spans="1:8" ht="18" customHeight="1">
      <c r="A596" s="550"/>
      <c r="B596" s="449"/>
      <c r="C596" s="438"/>
      <c r="D596" s="440"/>
      <c r="E596" s="442"/>
      <c r="F596" s="443"/>
      <c r="G596" s="444"/>
      <c r="H596" s="448"/>
    </row>
    <row r="597" spans="1:8" ht="18" customHeight="1">
      <c r="A597" s="550"/>
      <c r="B597" s="449"/>
      <c r="C597" s="438"/>
      <c r="D597" s="440"/>
      <c r="E597" s="442"/>
      <c r="F597" s="443"/>
      <c r="G597" s="444"/>
      <c r="H597" s="448"/>
    </row>
    <row r="598" spans="1:8" ht="18" customHeight="1">
      <c r="A598" s="550"/>
      <c r="B598" s="449"/>
      <c r="C598" s="438"/>
      <c r="D598" s="440"/>
      <c r="E598" s="442"/>
      <c r="F598" s="443"/>
      <c r="G598" s="444"/>
      <c r="H598" s="448"/>
    </row>
    <row r="599" spans="1:8" ht="18" customHeight="1">
      <c r="A599" s="550"/>
      <c r="B599" s="449"/>
      <c r="C599" s="438"/>
      <c r="D599" s="440"/>
      <c r="E599" s="442"/>
      <c r="F599" s="443"/>
      <c r="G599" s="444"/>
      <c r="H599" s="448"/>
    </row>
    <row r="600" spans="1:8" ht="18" customHeight="1">
      <c r="A600" s="550"/>
      <c r="B600" s="449"/>
      <c r="C600" s="438"/>
      <c r="D600" s="440"/>
      <c r="E600" s="442"/>
      <c r="F600" s="443"/>
      <c r="G600" s="444"/>
      <c r="H600" s="448"/>
    </row>
    <row r="601" spans="1:8" ht="18" customHeight="1">
      <c r="A601" s="550"/>
      <c r="B601" s="449"/>
      <c r="C601" s="438"/>
      <c r="D601" s="440"/>
      <c r="E601" s="442"/>
      <c r="F601" s="443"/>
      <c r="G601" s="444"/>
      <c r="H601" s="448"/>
    </row>
    <row r="602" spans="1:8" ht="18" customHeight="1">
      <c r="A602" s="550"/>
      <c r="B602" s="449"/>
      <c r="C602" s="438"/>
      <c r="D602" s="440"/>
      <c r="E602" s="442"/>
      <c r="F602" s="443"/>
      <c r="G602" s="444"/>
      <c r="H602" s="448"/>
    </row>
    <row r="603" spans="1:8" ht="18" customHeight="1">
      <c r="A603" s="550"/>
      <c r="B603" s="449"/>
      <c r="C603" s="438"/>
      <c r="D603" s="440"/>
      <c r="E603" s="442"/>
      <c r="F603" s="443"/>
      <c r="G603" s="444"/>
      <c r="H603" s="448"/>
    </row>
    <row r="604" spans="1:8" ht="18" customHeight="1">
      <c r="A604" s="550"/>
      <c r="B604" s="449"/>
      <c r="C604" s="438"/>
      <c r="D604" s="440"/>
      <c r="E604" s="442"/>
      <c r="F604" s="443"/>
      <c r="G604" s="444"/>
      <c r="H604" s="448"/>
    </row>
    <row r="605" spans="1:8" ht="18" customHeight="1">
      <c r="A605" s="550"/>
      <c r="B605" s="449"/>
      <c r="C605" s="438"/>
      <c r="D605" s="440"/>
      <c r="E605" s="442"/>
      <c r="F605" s="443"/>
      <c r="G605" s="444"/>
      <c r="H605" s="448"/>
    </row>
    <row r="606" spans="1:8" ht="18" customHeight="1">
      <c r="A606" s="550"/>
      <c r="B606" s="449"/>
      <c r="C606" s="438"/>
      <c r="D606" s="440"/>
      <c r="E606" s="442"/>
      <c r="F606" s="443"/>
      <c r="G606" s="444"/>
      <c r="H606" s="448"/>
    </row>
    <row r="607" spans="1:8" ht="18" customHeight="1">
      <c r="A607" s="550"/>
      <c r="B607" s="449"/>
      <c r="C607" s="438"/>
      <c r="D607" s="440"/>
      <c r="E607" s="442"/>
      <c r="F607" s="443"/>
      <c r="G607" s="444"/>
      <c r="H607" s="448"/>
    </row>
    <row r="608" spans="1:8" ht="18" customHeight="1">
      <c r="A608" s="550"/>
      <c r="B608" s="449"/>
      <c r="C608" s="438"/>
      <c r="D608" s="440"/>
      <c r="E608" s="442"/>
      <c r="F608" s="443"/>
      <c r="G608" s="444"/>
      <c r="H608" s="448"/>
    </row>
    <row r="609" spans="1:8" ht="18" customHeight="1">
      <c r="A609" s="550"/>
      <c r="B609" s="449"/>
      <c r="C609" s="438"/>
      <c r="D609" s="440"/>
      <c r="E609" s="442"/>
      <c r="F609" s="443"/>
      <c r="G609" s="444"/>
      <c r="H609" s="448"/>
    </row>
    <row r="610" spans="1:8" ht="18" customHeight="1">
      <c r="A610" s="550"/>
      <c r="B610" s="449"/>
      <c r="C610" s="438"/>
      <c r="D610" s="440"/>
      <c r="E610" s="442"/>
      <c r="F610" s="443"/>
      <c r="G610" s="444"/>
      <c r="H610" s="448"/>
    </row>
    <row r="611" spans="1:8" ht="18" customHeight="1">
      <c r="A611" s="550"/>
      <c r="B611" s="449"/>
      <c r="C611" s="438"/>
      <c r="D611" s="440"/>
      <c r="E611" s="442"/>
      <c r="F611" s="443"/>
      <c r="G611" s="444"/>
      <c r="H611" s="448"/>
    </row>
    <row r="612" spans="1:8" ht="18" customHeight="1">
      <c r="A612" s="550"/>
      <c r="B612" s="449"/>
      <c r="C612" s="438"/>
      <c r="D612" s="440"/>
      <c r="E612" s="442"/>
      <c r="F612" s="443"/>
      <c r="G612" s="444"/>
      <c r="H612" s="448"/>
    </row>
    <row r="613" spans="1:8" ht="18" customHeight="1">
      <c r="A613" s="550"/>
      <c r="B613" s="449"/>
      <c r="C613" s="438"/>
      <c r="D613" s="440"/>
      <c r="E613" s="442"/>
      <c r="F613" s="443"/>
      <c r="G613" s="444"/>
      <c r="H613" s="448"/>
    </row>
    <row r="614" spans="1:8" ht="18" customHeight="1">
      <c r="A614" s="550"/>
      <c r="B614" s="449"/>
      <c r="C614" s="438"/>
      <c r="D614" s="440"/>
      <c r="E614" s="442"/>
      <c r="F614" s="443"/>
      <c r="G614" s="444"/>
      <c r="H614" s="448"/>
    </row>
    <row r="615" spans="1:8" ht="18" customHeight="1">
      <c r="A615" s="550"/>
      <c r="B615" s="449"/>
      <c r="C615" s="438"/>
      <c r="D615" s="440"/>
      <c r="E615" s="442"/>
      <c r="F615" s="443"/>
      <c r="G615" s="444"/>
      <c r="H615" s="448"/>
    </row>
    <row r="616" spans="1:8" ht="18" customHeight="1">
      <c r="A616" s="550"/>
      <c r="B616" s="449"/>
      <c r="C616" s="438"/>
      <c r="D616" s="440"/>
      <c r="E616" s="442"/>
      <c r="F616" s="443"/>
      <c r="G616" s="444"/>
      <c r="H616" s="448"/>
    </row>
    <row r="617" spans="1:8" ht="18" customHeight="1">
      <c r="A617" s="550"/>
      <c r="B617" s="449"/>
      <c r="C617" s="438"/>
      <c r="D617" s="440"/>
      <c r="E617" s="442"/>
      <c r="F617" s="443"/>
      <c r="G617" s="444"/>
      <c r="H617" s="448"/>
    </row>
    <row r="618" spans="1:8" ht="18" customHeight="1">
      <c r="A618" s="550"/>
      <c r="B618" s="449"/>
      <c r="C618" s="438"/>
      <c r="D618" s="440"/>
      <c r="E618" s="442"/>
      <c r="F618" s="443"/>
      <c r="G618" s="444"/>
      <c r="H618" s="448"/>
    </row>
    <row r="619" spans="1:8" ht="18" customHeight="1">
      <c r="A619" s="550"/>
      <c r="B619" s="449"/>
      <c r="C619" s="438"/>
      <c r="D619" s="440"/>
      <c r="E619" s="442"/>
      <c r="F619" s="443"/>
      <c r="G619" s="444"/>
      <c r="H619" s="448"/>
    </row>
    <row r="620" spans="1:8" ht="18" customHeight="1">
      <c r="A620" s="550"/>
      <c r="B620" s="449"/>
      <c r="C620" s="438"/>
      <c r="D620" s="440"/>
      <c r="E620" s="442"/>
      <c r="F620" s="443"/>
      <c r="G620" s="444"/>
      <c r="H620" s="448"/>
    </row>
    <row r="621" spans="1:8" ht="18" customHeight="1">
      <c r="A621" s="550"/>
      <c r="B621" s="449"/>
      <c r="C621" s="438"/>
      <c r="D621" s="440"/>
      <c r="E621" s="442"/>
      <c r="F621" s="443"/>
      <c r="G621" s="444"/>
      <c r="H621" s="448"/>
    </row>
    <row r="622" spans="1:8" ht="18" customHeight="1">
      <c r="A622" s="550"/>
      <c r="B622" s="449"/>
      <c r="C622" s="438"/>
      <c r="D622" s="440"/>
      <c r="E622" s="442"/>
      <c r="F622" s="443"/>
      <c r="G622" s="444"/>
      <c r="H622" s="448"/>
    </row>
    <row r="623" spans="1:8" ht="18" customHeight="1">
      <c r="A623" s="550"/>
      <c r="B623" s="449"/>
      <c r="C623" s="438"/>
      <c r="D623" s="440"/>
      <c r="E623" s="442"/>
      <c r="F623" s="443"/>
      <c r="G623" s="444"/>
      <c r="H623" s="448"/>
    </row>
    <row r="624" spans="1:8" ht="18" customHeight="1">
      <c r="A624" s="550"/>
      <c r="B624" s="449"/>
      <c r="C624" s="438"/>
      <c r="D624" s="440"/>
      <c r="E624" s="442"/>
      <c r="F624" s="443"/>
      <c r="G624" s="444"/>
      <c r="H624" s="448"/>
    </row>
    <row r="625" spans="1:8" ht="18" customHeight="1">
      <c r="A625" s="550"/>
      <c r="B625" s="449"/>
      <c r="C625" s="438"/>
      <c r="D625" s="440"/>
      <c r="E625" s="442"/>
      <c r="F625" s="443"/>
      <c r="G625" s="444"/>
      <c r="H625" s="448"/>
    </row>
    <row r="626" spans="1:8" ht="18" customHeight="1">
      <c r="A626" s="550"/>
      <c r="B626" s="449"/>
      <c r="C626" s="438"/>
      <c r="D626" s="440"/>
      <c r="E626" s="442"/>
      <c r="F626" s="443"/>
      <c r="G626" s="444"/>
      <c r="H626" s="448"/>
    </row>
    <row r="627" spans="1:8" ht="18" customHeight="1">
      <c r="A627" s="550"/>
      <c r="B627" s="449"/>
      <c r="C627" s="438"/>
      <c r="D627" s="440"/>
      <c r="E627" s="442"/>
      <c r="F627" s="443"/>
      <c r="G627" s="444"/>
      <c r="H627" s="448"/>
    </row>
    <row r="628" spans="1:8" ht="18" customHeight="1">
      <c r="A628" s="550"/>
      <c r="B628" s="449"/>
      <c r="C628" s="438"/>
      <c r="D628" s="440"/>
      <c r="E628" s="442"/>
      <c r="F628" s="443"/>
      <c r="G628" s="444"/>
      <c r="H628" s="448"/>
    </row>
    <row r="629" spans="1:8" ht="18" customHeight="1">
      <c r="A629" s="550"/>
      <c r="B629" s="449"/>
      <c r="C629" s="438"/>
      <c r="D629" s="440"/>
      <c r="E629" s="442"/>
      <c r="F629" s="443"/>
      <c r="G629" s="444"/>
      <c r="H629" s="448"/>
    </row>
    <row r="630" spans="1:8" ht="18" customHeight="1">
      <c r="A630" s="550"/>
      <c r="B630" s="449"/>
      <c r="C630" s="438"/>
      <c r="D630" s="440"/>
      <c r="E630" s="442"/>
      <c r="F630" s="443"/>
      <c r="G630" s="444"/>
      <c r="H630" s="448"/>
    </row>
    <row r="631" spans="1:8" ht="18" customHeight="1">
      <c r="A631" s="550"/>
      <c r="B631" s="449"/>
      <c r="C631" s="438"/>
      <c r="D631" s="440"/>
      <c r="E631" s="442"/>
      <c r="F631" s="443"/>
      <c r="G631" s="444"/>
      <c r="H631" s="448"/>
    </row>
    <row r="632" spans="1:8" ht="18" customHeight="1">
      <c r="A632" s="550"/>
      <c r="B632" s="449"/>
      <c r="C632" s="438"/>
      <c r="D632" s="440"/>
      <c r="E632" s="442"/>
      <c r="F632" s="443"/>
      <c r="G632" s="444"/>
      <c r="H632" s="448"/>
    </row>
    <row r="633" spans="1:8" ht="18" customHeight="1">
      <c r="A633" s="550"/>
      <c r="B633" s="449"/>
      <c r="C633" s="438"/>
      <c r="D633" s="440"/>
      <c r="E633" s="442"/>
      <c r="F633" s="443"/>
      <c r="G633" s="444"/>
      <c r="H633" s="448"/>
    </row>
    <row r="634" spans="1:8" ht="18" customHeight="1">
      <c r="A634" s="550"/>
      <c r="B634" s="449"/>
      <c r="C634" s="438"/>
      <c r="D634" s="440"/>
      <c r="E634" s="442"/>
      <c r="F634" s="443"/>
      <c r="G634" s="444"/>
      <c r="H634" s="448"/>
    </row>
    <row r="635" spans="1:8" ht="18" customHeight="1">
      <c r="A635" s="550"/>
      <c r="B635" s="449"/>
      <c r="C635" s="438"/>
      <c r="D635" s="440"/>
      <c r="E635" s="442"/>
      <c r="F635" s="443"/>
      <c r="G635" s="444"/>
      <c r="H635" s="448"/>
    </row>
    <row r="636" spans="1:8" ht="18" customHeight="1">
      <c r="A636" s="550"/>
      <c r="B636" s="449"/>
      <c r="C636" s="438"/>
      <c r="D636" s="440"/>
      <c r="E636" s="442"/>
      <c r="F636" s="443"/>
      <c r="G636" s="444"/>
      <c r="H636" s="448"/>
    </row>
    <row r="637" spans="1:8" ht="18" customHeight="1">
      <c r="A637" s="550"/>
      <c r="B637" s="449"/>
      <c r="C637" s="438"/>
      <c r="D637" s="440"/>
      <c r="E637" s="442"/>
      <c r="F637" s="443"/>
      <c r="G637" s="444"/>
      <c r="H637" s="448"/>
    </row>
    <row r="638" spans="1:8" ht="18" customHeight="1">
      <c r="A638" s="550"/>
      <c r="B638" s="449"/>
      <c r="C638" s="438"/>
      <c r="D638" s="440"/>
      <c r="E638" s="442"/>
      <c r="F638" s="443"/>
      <c r="G638" s="444"/>
      <c r="H638" s="448"/>
    </row>
    <row r="639" spans="1:8" ht="18" customHeight="1">
      <c r="A639" s="550"/>
      <c r="B639" s="449"/>
      <c r="C639" s="438"/>
      <c r="D639" s="440"/>
      <c r="E639" s="442"/>
      <c r="F639" s="443"/>
      <c r="G639" s="444"/>
      <c r="H639" s="448"/>
    </row>
    <row r="640" spans="1:8" ht="18" customHeight="1">
      <c r="A640" s="550"/>
      <c r="B640" s="449"/>
      <c r="C640" s="438"/>
      <c r="D640" s="440"/>
      <c r="E640" s="442"/>
      <c r="F640" s="443"/>
      <c r="G640" s="444"/>
      <c r="H640" s="448"/>
    </row>
    <row r="641" spans="1:8" ht="18" customHeight="1">
      <c r="A641" s="550"/>
      <c r="B641" s="449"/>
      <c r="C641" s="438"/>
      <c r="D641" s="440"/>
      <c r="E641" s="442"/>
      <c r="F641" s="443"/>
      <c r="G641" s="444"/>
      <c r="H641" s="448"/>
    </row>
    <row r="642" spans="1:8" ht="18" customHeight="1">
      <c r="A642" s="550"/>
      <c r="B642" s="449"/>
      <c r="C642" s="438"/>
      <c r="D642" s="440"/>
      <c r="E642" s="442"/>
      <c r="F642" s="443"/>
      <c r="G642" s="444"/>
      <c r="H642" s="448"/>
    </row>
    <row r="643" spans="1:8" ht="18" customHeight="1">
      <c r="A643" s="550"/>
      <c r="B643" s="449"/>
      <c r="C643" s="438"/>
      <c r="D643" s="440"/>
      <c r="E643" s="442"/>
      <c r="F643" s="443"/>
      <c r="G643" s="444"/>
      <c r="H643" s="448"/>
    </row>
    <row r="644" spans="1:8" ht="18" customHeight="1">
      <c r="A644" s="550"/>
      <c r="B644" s="449"/>
      <c r="C644" s="438"/>
      <c r="D644" s="440"/>
      <c r="E644" s="442"/>
      <c r="F644" s="443"/>
      <c r="G644" s="444"/>
      <c r="H644" s="448"/>
    </row>
    <row r="645" spans="1:8" ht="18" customHeight="1">
      <c r="A645" s="550"/>
      <c r="B645" s="449"/>
      <c r="C645" s="438"/>
      <c r="D645" s="440"/>
      <c r="E645" s="442"/>
      <c r="F645" s="443"/>
      <c r="G645" s="444"/>
      <c r="H645" s="448"/>
    </row>
    <row r="646" spans="1:8" ht="18" customHeight="1">
      <c r="A646" s="550"/>
      <c r="B646" s="449"/>
      <c r="C646" s="438"/>
      <c r="D646" s="440"/>
      <c r="E646" s="442"/>
      <c r="F646" s="443"/>
      <c r="G646" s="444"/>
      <c r="H646" s="448"/>
    </row>
    <row r="647" spans="1:8" ht="18" customHeight="1">
      <c r="A647" s="550"/>
      <c r="B647" s="449"/>
      <c r="C647" s="438"/>
      <c r="D647" s="440"/>
      <c r="E647" s="442"/>
      <c r="F647" s="443"/>
      <c r="G647" s="444"/>
      <c r="H647" s="448"/>
    </row>
    <row r="648" spans="1:8" ht="18" customHeight="1">
      <c r="A648" s="550"/>
      <c r="B648" s="449"/>
      <c r="C648" s="438"/>
      <c r="D648" s="440"/>
      <c r="E648" s="442"/>
      <c r="F648" s="443"/>
      <c r="G648" s="444"/>
      <c r="H648" s="448"/>
    </row>
    <row r="649" spans="1:8" ht="18" customHeight="1">
      <c r="A649" s="550"/>
      <c r="B649" s="449"/>
      <c r="C649" s="438"/>
      <c r="D649" s="440"/>
      <c r="E649" s="442"/>
      <c r="F649" s="443"/>
      <c r="G649" s="444"/>
      <c r="H649" s="448"/>
    </row>
    <row r="650" spans="1:8" ht="18" customHeight="1">
      <c r="A650" s="550"/>
      <c r="B650" s="449"/>
      <c r="C650" s="438"/>
      <c r="D650" s="440"/>
      <c r="E650" s="442"/>
      <c r="F650" s="443"/>
      <c r="G650" s="444"/>
      <c r="H650" s="448"/>
    </row>
    <row r="651" spans="1:8" ht="18" customHeight="1">
      <c r="A651" s="550"/>
      <c r="B651" s="449"/>
      <c r="C651" s="438"/>
      <c r="D651" s="440"/>
      <c r="E651" s="442"/>
      <c r="F651" s="443"/>
      <c r="G651" s="444"/>
      <c r="H651" s="448"/>
    </row>
    <row r="652" spans="1:8" ht="18" customHeight="1">
      <c r="A652" s="550"/>
      <c r="B652" s="449"/>
      <c r="C652" s="438"/>
      <c r="D652" s="440"/>
      <c r="E652" s="442"/>
      <c r="F652" s="443"/>
      <c r="G652" s="444"/>
      <c r="H652" s="448"/>
    </row>
    <row r="653" spans="1:8" ht="18" customHeight="1">
      <c r="A653" s="550"/>
      <c r="B653" s="449"/>
      <c r="C653" s="438"/>
      <c r="D653" s="440"/>
      <c r="E653" s="442"/>
      <c r="F653" s="443"/>
      <c r="G653" s="444"/>
      <c r="H653" s="448"/>
    </row>
    <row r="654" spans="1:8" ht="18" customHeight="1">
      <c r="A654" s="550"/>
      <c r="B654" s="449"/>
      <c r="C654" s="438"/>
      <c r="D654" s="440"/>
      <c r="E654" s="442"/>
      <c r="F654" s="443"/>
      <c r="G654" s="444"/>
      <c r="H654" s="448"/>
    </row>
    <row r="655" spans="1:8" ht="18" customHeight="1">
      <c r="A655" s="550"/>
      <c r="B655" s="449"/>
      <c r="C655" s="438"/>
      <c r="D655" s="440"/>
      <c r="E655" s="442"/>
      <c r="F655" s="443"/>
      <c r="G655" s="444"/>
      <c r="H655" s="448"/>
    </row>
    <row r="656" spans="1:8" ht="18" customHeight="1">
      <c r="A656" s="550"/>
      <c r="B656" s="449"/>
      <c r="C656" s="438"/>
      <c r="D656" s="440"/>
      <c r="E656" s="442"/>
      <c r="F656" s="443"/>
      <c r="G656" s="444"/>
      <c r="H656" s="448"/>
    </row>
    <row r="657" spans="1:8" ht="18" customHeight="1">
      <c r="A657" s="550"/>
      <c r="B657" s="449"/>
      <c r="C657" s="438"/>
      <c r="D657" s="440"/>
      <c r="E657" s="442"/>
      <c r="F657" s="443"/>
      <c r="G657" s="444"/>
      <c r="H657" s="448"/>
    </row>
    <row r="658" spans="1:8" ht="18" customHeight="1">
      <c r="A658" s="550"/>
      <c r="B658" s="449"/>
      <c r="C658" s="438"/>
      <c r="D658" s="440"/>
      <c r="E658" s="442"/>
      <c r="F658" s="443"/>
      <c r="G658" s="444"/>
      <c r="H658" s="448"/>
    </row>
    <row r="659" spans="1:8" ht="18" customHeight="1">
      <c r="A659" s="550"/>
      <c r="B659" s="449"/>
      <c r="C659" s="438"/>
      <c r="D659" s="440"/>
      <c r="E659" s="442"/>
      <c r="F659" s="443"/>
      <c r="G659" s="444"/>
      <c r="H659" s="448"/>
    </row>
    <row r="660" spans="1:8" ht="18" customHeight="1">
      <c r="A660" s="550"/>
      <c r="B660" s="449"/>
      <c r="C660" s="438"/>
      <c r="D660" s="440"/>
      <c r="E660" s="442"/>
      <c r="F660" s="443"/>
      <c r="G660" s="444"/>
      <c r="H660" s="448"/>
    </row>
    <row r="661" spans="1:8" ht="18" customHeight="1">
      <c r="A661" s="550"/>
      <c r="B661" s="449"/>
      <c r="C661" s="438"/>
      <c r="D661" s="440"/>
      <c r="E661" s="442"/>
      <c r="F661" s="443"/>
      <c r="G661" s="444"/>
      <c r="H661" s="448"/>
    </row>
    <row r="662" spans="1:8" ht="18" customHeight="1">
      <c r="A662" s="550"/>
      <c r="B662" s="449"/>
      <c r="C662" s="438"/>
      <c r="D662" s="440"/>
      <c r="E662" s="442"/>
      <c r="F662" s="443"/>
      <c r="G662" s="444"/>
      <c r="H662" s="448"/>
    </row>
    <row r="663" spans="1:8" ht="18" customHeight="1">
      <c r="A663" s="550"/>
      <c r="B663" s="449"/>
      <c r="C663" s="438"/>
      <c r="D663" s="440"/>
      <c r="E663" s="442"/>
      <c r="F663" s="443"/>
      <c r="G663" s="444"/>
      <c r="H663" s="448"/>
    </row>
    <row r="664" spans="1:8" ht="18" customHeight="1">
      <c r="A664" s="550"/>
      <c r="B664" s="449"/>
      <c r="C664" s="438"/>
      <c r="D664" s="440"/>
      <c r="E664" s="442"/>
      <c r="F664" s="443"/>
      <c r="G664" s="444"/>
      <c r="H664" s="448"/>
    </row>
    <row r="665" spans="1:8" ht="18" customHeight="1">
      <c r="A665" s="550"/>
      <c r="B665" s="449"/>
      <c r="C665" s="438"/>
      <c r="D665" s="440"/>
      <c r="E665" s="442"/>
      <c r="F665" s="443"/>
      <c r="G665" s="444"/>
      <c r="H665" s="448"/>
    </row>
    <row r="666" spans="1:8" ht="18" customHeight="1">
      <c r="A666" s="550"/>
      <c r="B666" s="449"/>
      <c r="C666" s="438"/>
      <c r="D666" s="440"/>
      <c r="E666" s="442"/>
      <c r="F666" s="443"/>
      <c r="G666" s="444"/>
      <c r="H666" s="448"/>
    </row>
    <row r="667" spans="1:8" ht="18" customHeight="1">
      <c r="A667" s="550"/>
      <c r="B667" s="449"/>
      <c r="C667" s="438"/>
      <c r="D667" s="440"/>
      <c r="E667" s="442"/>
      <c r="F667" s="443"/>
      <c r="G667" s="444"/>
      <c r="H667" s="448"/>
    </row>
    <row r="668" spans="1:8" ht="18" customHeight="1">
      <c r="A668" s="550"/>
      <c r="B668" s="449"/>
      <c r="C668" s="438"/>
      <c r="D668" s="440"/>
      <c r="E668" s="442"/>
      <c r="F668" s="443"/>
      <c r="G668" s="444"/>
      <c r="H668" s="448"/>
    </row>
    <row r="669" spans="1:8" ht="18" customHeight="1">
      <c r="A669" s="550"/>
      <c r="B669" s="449"/>
      <c r="C669" s="438"/>
      <c r="D669" s="440"/>
      <c r="E669" s="442"/>
      <c r="F669" s="443"/>
      <c r="G669" s="444"/>
      <c r="H669" s="448"/>
    </row>
    <row r="670" spans="1:8" ht="18" customHeight="1">
      <c r="A670" s="550"/>
      <c r="B670" s="449"/>
      <c r="C670" s="438"/>
      <c r="D670" s="440"/>
      <c r="E670" s="442"/>
      <c r="F670" s="443"/>
      <c r="G670" s="444"/>
      <c r="H670" s="448"/>
    </row>
    <row r="671" spans="1:8" ht="18" customHeight="1">
      <c r="A671" s="550"/>
      <c r="B671" s="449"/>
      <c r="C671" s="438"/>
      <c r="D671" s="440"/>
      <c r="E671" s="442"/>
      <c r="F671" s="443"/>
      <c r="G671" s="444"/>
      <c r="H671" s="448"/>
    </row>
    <row r="672" spans="1:8" ht="18" customHeight="1">
      <c r="A672" s="550"/>
      <c r="B672" s="449"/>
      <c r="C672" s="438"/>
      <c r="D672" s="440"/>
      <c r="E672" s="442"/>
      <c r="F672" s="443"/>
      <c r="G672" s="444"/>
      <c r="H672" s="448"/>
    </row>
    <row r="673" spans="1:8" ht="18" customHeight="1">
      <c r="A673" s="550"/>
      <c r="B673" s="449"/>
      <c r="C673" s="438"/>
      <c r="D673" s="440"/>
      <c r="E673" s="442"/>
      <c r="F673" s="443"/>
      <c r="G673" s="444"/>
      <c r="H673" s="448"/>
    </row>
    <row r="674" spans="1:8" ht="18" customHeight="1">
      <c r="A674" s="550"/>
      <c r="B674" s="449"/>
      <c r="C674" s="438"/>
      <c r="D674" s="440"/>
      <c r="E674" s="442"/>
      <c r="F674" s="443"/>
      <c r="G674" s="444"/>
      <c r="H674" s="448"/>
    </row>
    <row r="675" spans="1:8" ht="18" customHeight="1">
      <c r="A675" s="550"/>
      <c r="B675" s="449"/>
      <c r="C675" s="438"/>
      <c r="D675" s="440"/>
      <c r="E675" s="442"/>
      <c r="F675" s="443"/>
      <c r="G675" s="444"/>
      <c r="H675" s="448"/>
    </row>
    <row r="676" spans="1:8" ht="18" customHeight="1">
      <c r="A676" s="550"/>
      <c r="B676" s="449"/>
      <c r="C676" s="438"/>
      <c r="D676" s="440"/>
      <c r="E676" s="442"/>
      <c r="F676" s="443"/>
      <c r="G676" s="444"/>
      <c r="H676" s="448"/>
    </row>
    <row r="677" spans="1:8" ht="18" customHeight="1">
      <c r="A677" s="550"/>
      <c r="B677" s="449"/>
      <c r="C677" s="438"/>
      <c r="D677" s="440"/>
      <c r="E677" s="442"/>
      <c r="F677" s="443"/>
      <c r="G677" s="444"/>
      <c r="H677" s="448"/>
    </row>
    <row r="678" spans="1:8" ht="18" customHeight="1">
      <c r="A678" s="550"/>
      <c r="B678" s="449"/>
      <c r="C678" s="438"/>
      <c r="D678" s="440"/>
      <c r="E678" s="442"/>
      <c r="F678" s="443"/>
      <c r="G678" s="444"/>
      <c r="H678" s="448"/>
    </row>
    <row r="679" spans="1:8" ht="18" customHeight="1">
      <c r="A679" s="550"/>
      <c r="B679" s="449"/>
      <c r="C679" s="438"/>
      <c r="D679" s="440"/>
      <c r="E679" s="442"/>
      <c r="F679" s="443"/>
      <c r="G679" s="444"/>
      <c r="H679" s="448"/>
    </row>
    <row r="680" spans="1:8" ht="18" customHeight="1">
      <c r="A680" s="550"/>
      <c r="B680" s="449"/>
      <c r="C680" s="438"/>
      <c r="D680" s="440"/>
      <c r="E680" s="442"/>
      <c r="F680" s="443"/>
      <c r="G680" s="444"/>
      <c r="H680" s="448"/>
    </row>
    <row r="681" spans="1:8" ht="18" customHeight="1">
      <c r="A681" s="550"/>
      <c r="B681" s="449"/>
      <c r="C681" s="438"/>
      <c r="D681" s="440"/>
      <c r="E681" s="442"/>
      <c r="F681" s="443"/>
      <c r="G681" s="444"/>
      <c r="H681" s="448"/>
    </row>
    <row r="682" spans="1:8" ht="18" customHeight="1">
      <c r="A682" s="550"/>
      <c r="B682" s="449"/>
      <c r="C682" s="438"/>
      <c r="D682" s="440"/>
      <c r="E682" s="442"/>
      <c r="F682" s="443"/>
      <c r="G682" s="444"/>
      <c r="H682" s="448"/>
    </row>
    <row r="683" spans="1:8" ht="18" customHeight="1">
      <c r="A683" s="550"/>
      <c r="B683" s="449"/>
      <c r="C683" s="438"/>
      <c r="D683" s="440"/>
      <c r="E683" s="442"/>
      <c r="F683" s="443"/>
      <c r="G683" s="444"/>
      <c r="H683" s="448"/>
    </row>
    <row r="684" spans="1:8" ht="18" customHeight="1">
      <c r="A684" s="550"/>
      <c r="B684" s="449"/>
      <c r="C684" s="438"/>
      <c r="D684" s="440"/>
      <c r="E684" s="442"/>
      <c r="F684" s="443"/>
      <c r="G684" s="444"/>
      <c r="H684" s="448"/>
    </row>
    <row r="685" spans="1:8" ht="18" customHeight="1">
      <c r="A685" s="550"/>
      <c r="B685" s="449"/>
      <c r="C685" s="438"/>
      <c r="D685" s="440"/>
      <c r="E685" s="442"/>
      <c r="F685" s="443"/>
      <c r="G685" s="444"/>
      <c r="H685" s="448"/>
    </row>
    <row r="686" spans="1:8" ht="18" customHeight="1">
      <c r="A686" s="550"/>
      <c r="B686" s="449"/>
      <c r="C686" s="438"/>
      <c r="D686" s="440"/>
      <c r="E686" s="442"/>
      <c r="F686" s="443"/>
      <c r="G686" s="444"/>
      <c r="H686" s="448"/>
    </row>
    <row r="687" spans="1:8" ht="18" customHeight="1">
      <c r="A687" s="550"/>
      <c r="B687" s="449"/>
      <c r="C687" s="438"/>
      <c r="D687" s="440"/>
      <c r="E687" s="442"/>
      <c r="F687" s="443"/>
      <c r="G687" s="444"/>
      <c r="H687" s="448"/>
    </row>
    <row r="688" spans="1:8" ht="18" customHeight="1">
      <c r="A688" s="550"/>
      <c r="B688" s="449"/>
      <c r="C688" s="438"/>
      <c r="D688" s="440"/>
      <c r="E688" s="442"/>
      <c r="F688" s="443"/>
      <c r="G688" s="444"/>
      <c r="H688" s="448"/>
    </row>
    <row r="689" spans="1:8" ht="18" customHeight="1">
      <c r="A689" s="550"/>
      <c r="B689" s="449"/>
      <c r="C689" s="438"/>
      <c r="D689" s="440"/>
      <c r="E689" s="442"/>
      <c r="F689" s="443"/>
      <c r="G689" s="444"/>
      <c r="H689" s="448"/>
    </row>
    <row r="690" spans="1:8" ht="18" customHeight="1">
      <c r="A690" s="550"/>
      <c r="B690" s="449"/>
      <c r="C690" s="438"/>
      <c r="D690" s="440"/>
      <c r="E690" s="442"/>
      <c r="F690" s="443"/>
      <c r="G690" s="444"/>
      <c r="H690" s="448"/>
    </row>
    <row r="691" spans="1:8" ht="18" customHeight="1">
      <c r="A691" s="550"/>
      <c r="B691" s="449"/>
      <c r="C691" s="438"/>
      <c r="D691" s="440"/>
      <c r="E691" s="442"/>
      <c r="F691" s="443"/>
      <c r="G691" s="444"/>
      <c r="H691" s="448"/>
    </row>
    <row r="692" spans="1:8" ht="18" customHeight="1">
      <c r="A692" s="550"/>
      <c r="B692" s="449"/>
      <c r="C692" s="438"/>
      <c r="D692" s="440"/>
      <c r="E692" s="442"/>
      <c r="F692" s="443"/>
      <c r="G692" s="444"/>
      <c r="H692" s="448"/>
    </row>
    <row r="693" spans="1:8" ht="18" customHeight="1">
      <c r="A693" s="550"/>
      <c r="B693" s="449"/>
      <c r="C693" s="438"/>
      <c r="D693" s="440"/>
      <c r="E693" s="442"/>
      <c r="F693" s="443"/>
      <c r="G693" s="444"/>
      <c r="H693" s="448"/>
    </row>
    <row r="694" spans="1:8" ht="18" customHeight="1">
      <c r="A694" s="550"/>
      <c r="B694" s="449"/>
      <c r="C694" s="438"/>
      <c r="D694" s="440"/>
      <c r="E694" s="442"/>
      <c r="F694" s="443"/>
      <c r="G694" s="444"/>
      <c r="H694" s="448"/>
    </row>
    <row r="695" spans="1:8" ht="18" customHeight="1">
      <c r="A695" s="550"/>
      <c r="B695" s="449"/>
      <c r="C695" s="438"/>
      <c r="D695" s="440"/>
      <c r="E695" s="442"/>
      <c r="F695" s="443"/>
      <c r="G695" s="444"/>
      <c r="H695" s="448"/>
    </row>
    <row r="696" spans="1:8" ht="18" customHeight="1">
      <c r="A696" s="550"/>
      <c r="B696" s="449"/>
      <c r="C696" s="438"/>
      <c r="D696" s="440"/>
      <c r="E696" s="442"/>
      <c r="F696" s="443"/>
      <c r="G696" s="444"/>
      <c r="H696" s="448"/>
    </row>
    <row r="697" spans="1:8" ht="18" customHeight="1">
      <c r="A697" s="550"/>
      <c r="B697" s="449"/>
      <c r="C697" s="438"/>
      <c r="D697" s="440"/>
      <c r="E697" s="442"/>
      <c r="F697" s="443"/>
      <c r="G697" s="444"/>
      <c r="H697" s="448"/>
    </row>
    <row r="698" spans="1:8" ht="18" customHeight="1">
      <c r="A698" s="550"/>
      <c r="B698" s="449"/>
      <c r="C698" s="438"/>
      <c r="D698" s="440"/>
      <c r="E698" s="442"/>
      <c r="F698" s="443"/>
      <c r="G698" s="444"/>
      <c r="H698" s="448"/>
    </row>
    <row r="699" spans="1:8" ht="18" customHeight="1">
      <c r="A699" s="550"/>
      <c r="B699" s="449"/>
      <c r="C699" s="438"/>
      <c r="D699" s="440"/>
      <c r="E699" s="442"/>
      <c r="F699" s="443"/>
      <c r="G699" s="444"/>
      <c r="H699" s="448"/>
    </row>
    <row r="700" spans="1:8" ht="18" customHeight="1">
      <c r="A700" s="550"/>
      <c r="B700" s="449"/>
      <c r="C700" s="438"/>
      <c r="D700" s="440"/>
      <c r="E700" s="442"/>
      <c r="F700" s="443"/>
      <c r="G700" s="444"/>
      <c r="H700" s="448"/>
    </row>
    <row r="701" spans="1:8" ht="18" customHeight="1">
      <c r="A701" s="550"/>
      <c r="B701" s="449"/>
      <c r="C701" s="438"/>
      <c r="D701" s="440"/>
      <c r="E701" s="442"/>
      <c r="F701" s="443"/>
      <c r="G701" s="444"/>
      <c r="H701" s="448"/>
    </row>
    <row r="702" spans="1:8" ht="18" customHeight="1">
      <c r="A702" s="550"/>
      <c r="B702" s="449"/>
      <c r="C702" s="438"/>
      <c r="D702" s="440"/>
      <c r="E702" s="442"/>
      <c r="F702" s="443"/>
      <c r="G702" s="444"/>
      <c r="H702" s="448"/>
    </row>
    <row r="703" spans="1:8" ht="18" customHeight="1">
      <c r="A703" s="550"/>
      <c r="B703" s="449"/>
      <c r="C703" s="438"/>
      <c r="D703" s="440"/>
      <c r="E703" s="442"/>
      <c r="F703" s="443"/>
      <c r="G703" s="444"/>
      <c r="H703" s="448"/>
    </row>
    <row r="704" spans="1:8" ht="18" customHeight="1">
      <c r="A704" s="550"/>
      <c r="B704" s="449"/>
      <c r="C704" s="438"/>
      <c r="D704" s="440"/>
      <c r="E704" s="442"/>
      <c r="F704" s="443"/>
      <c r="G704" s="444"/>
      <c r="H704" s="448"/>
    </row>
    <row r="705" spans="1:8" ht="18" customHeight="1">
      <c r="A705" s="550"/>
      <c r="B705" s="449"/>
      <c r="C705" s="438"/>
      <c r="D705" s="440"/>
      <c r="E705" s="442"/>
      <c r="F705" s="443"/>
      <c r="G705" s="444"/>
      <c r="H705" s="448"/>
    </row>
    <row r="706" spans="1:8" ht="18" customHeight="1">
      <c r="A706" s="550"/>
      <c r="B706" s="449"/>
      <c r="C706" s="438"/>
      <c r="D706" s="440"/>
      <c r="E706" s="442"/>
      <c r="F706" s="443"/>
      <c r="G706" s="444"/>
      <c r="H706" s="448"/>
    </row>
    <row r="707" spans="1:8" ht="18" customHeight="1">
      <c r="A707" s="550"/>
      <c r="B707" s="449"/>
      <c r="C707" s="438"/>
      <c r="D707" s="440"/>
      <c r="E707" s="442"/>
      <c r="F707" s="443"/>
      <c r="G707" s="444"/>
      <c r="H707" s="448"/>
    </row>
    <row r="708" spans="1:8" ht="18" customHeight="1">
      <c r="A708" s="550"/>
      <c r="B708" s="449"/>
      <c r="C708" s="438"/>
      <c r="D708" s="440"/>
      <c r="E708" s="442"/>
      <c r="F708" s="443"/>
      <c r="G708" s="444"/>
      <c r="H708" s="448"/>
    </row>
    <row r="709" spans="1:8" ht="18" customHeight="1">
      <c r="A709" s="550"/>
      <c r="B709" s="449"/>
      <c r="C709" s="438"/>
      <c r="D709" s="440"/>
      <c r="E709" s="442"/>
      <c r="F709" s="443"/>
      <c r="G709" s="444"/>
      <c r="H709" s="448"/>
    </row>
    <row r="710" spans="1:8" ht="18" customHeight="1">
      <c r="A710" s="550"/>
      <c r="B710" s="449"/>
      <c r="C710" s="438"/>
      <c r="D710" s="440"/>
      <c r="E710" s="442"/>
      <c r="F710" s="443"/>
      <c r="G710" s="444"/>
      <c r="H710" s="448"/>
    </row>
    <row r="711" spans="1:8" ht="18" customHeight="1">
      <c r="A711" s="550"/>
      <c r="B711" s="449"/>
      <c r="C711" s="438"/>
      <c r="D711" s="440"/>
      <c r="E711" s="442"/>
      <c r="F711" s="443"/>
      <c r="G711" s="444"/>
      <c r="H711" s="448"/>
    </row>
    <row r="712" spans="1:8" ht="18" customHeight="1">
      <c r="A712" s="550"/>
      <c r="B712" s="449"/>
      <c r="C712" s="438"/>
      <c r="D712" s="440"/>
      <c r="E712" s="442"/>
      <c r="F712" s="443"/>
      <c r="G712" s="444"/>
      <c r="H712" s="448"/>
    </row>
    <row r="713" spans="1:8" ht="18" customHeight="1">
      <c r="A713" s="550"/>
      <c r="B713" s="449"/>
      <c r="C713" s="438"/>
      <c r="D713" s="440"/>
      <c r="E713" s="442"/>
      <c r="F713" s="443"/>
      <c r="G713" s="444"/>
      <c r="H713" s="448"/>
    </row>
    <row r="714" spans="1:8" ht="18" customHeight="1">
      <c r="A714" s="550"/>
      <c r="B714" s="449"/>
      <c r="C714" s="438"/>
      <c r="D714" s="440"/>
      <c r="E714" s="442"/>
      <c r="F714" s="443"/>
      <c r="G714" s="444"/>
      <c r="H714" s="448"/>
    </row>
    <row r="715" spans="1:8" ht="18" customHeight="1">
      <c r="A715" s="550"/>
      <c r="B715" s="449"/>
      <c r="C715" s="438"/>
      <c r="D715" s="440"/>
      <c r="E715" s="442"/>
      <c r="F715" s="443"/>
      <c r="G715" s="444"/>
      <c r="H715" s="448"/>
    </row>
    <row r="716" spans="1:8" ht="18" customHeight="1">
      <c r="A716" s="550"/>
      <c r="B716" s="449"/>
      <c r="C716" s="438"/>
      <c r="D716" s="440"/>
      <c r="E716" s="442"/>
      <c r="F716" s="443"/>
      <c r="G716" s="444"/>
      <c r="H716" s="448"/>
    </row>
    <row r="717" spans="1:8" ht="18" customHeight="1">
      <c r="A717" s="550"/>
      <c r="B717" s="449"/>
      <c r="C717" s="438"/>
      <c r="D717" s="440"/>
      <c r="E717" s="442"/>
      <c r="F717" s="443"/>
      <c r="G717" s="444"/>
      <c r="H717" s="448"/>
    </row>
    <row r="718" spans="1:8" ht="18" customHeight="1">
      <c r="A718" s="550"/>
      <c r="B718" s="449"/>
      <c r="C718" s="438"/>
      <c r="D718" s="440"/>
      <c r="E718" s="442"/>
      <c r="F718" s="443"/>
      <c r="G718" s="444"/>
      <c r="H718" s="448"/>
    </row>
    <row r="719" spans="1:8" ht="18" customHeight="1">
      <c r="A719" s="550"/>
      <c r="B719" s="449"/>
      <c r="C719" s="438"/>
      <c r="D719" s="440"/>
      <c r="E719" s="442"/>
      <c r="F719" s="443"/>
      <c r="G719" s="444"/>
      <c r="H719" s="448"/>
    </row>
    <row r="720" spans="1:8" ht="18" customHeight="1">
      <c r="A720" s="550"/>
      <c r="B720" s="449"/>
      <c r="C720" s="438"/>
      <c r="D720" s="440"/>
      <c r="E720" s="442"/>
      <c r="F720" s="443"/>
      <c r="G720" s="444"/>
      <c r="H720" s="448"/>
    </row>
    <row r="721" spans="1:8" ht="18" customHeight="1">
      <c r="A721" s="550"/>
      <c r="B721" s="449"/>
      <c r="C721" s="438"/>
      <c r="D721" s="440"/>
      <c r="E721" s="442"/>
      <c r="F721" s="443"/>
      <c r="G721" s="444"/>
      <c r="H721" s="448"/>
    </row>
    <row r="722" spans="1:8" ht="18" customHeight="1">
      <c r="A722" s="550"/>
      <c r="B722" s="449"/>
      <c r="C722" s="438"/>
      <c r="D722" s="440"/>
      <c r="E722" s="442"/>
      <c r="F722" s="443"/>
      <c r="G722" s="444"/>
      <c r="H722" s="448"/>
    </row>
    <row r="723" spans="1:8" ht="18" customHeight="1">
      <c r="A723" s="550"/>
      <c r="B723" s="449"/>
      <c r="C723" s="438"/>
      <c r="D723" s="440"/>
      <c r="E723" s="442"/>
      <c r="F723" s="443"/>
      <c r="G723" s="444"/>
      <c r="H723" s="448"/>
    </row>
    <row r="724" spans="1:8" ht="18" customHeight="1">
      <c r="A724" s="550"/>
      <c r="B724" s="449"/>
      <c r="C724" s="438"/>
      <c r="D724" s="440"/>
      <c r="E724" s="442"/>
      <c r="F724" s="443"/>
      <c r="G724" s="444"/>
      <c r="H724" s="448"/>
    </row>
    <row r="725" spans="1:8" ht="18" customHeight="1">
      <c r="A725" s="550"/>
      <c r="B725" s="449"/>
      <c r="C725" s="438"/>
      <c r="D725" s="440"/>
      <c r="E725" s="442"/>
      <c r="F725" s="443"/>
      <c r="G725" s="444"/>
      <c r="H725" s="448"/>
    </row>
    <row r="726" spans="1:8" ht="18" customHeight="1">
      <c r="A726" s="550"/>
      <c r="B726" s="449"/>
      <c r="C726" s="438"/>
      <c r="D726" s="440"/>
      <c r="E726" s="442"/>
      <c r="F726" s="443"/>
      <c r="G726" s="444"/>
      <c r="H726" s="448"/>
    </row>
    <row r="727" spans="1:8" ht="18" customHeight="1">
      <c r="A727" s="550"/>
      <c r="B727" s="449"/>
      <c r="C727" s="438"/>
      <c r="D727" s="440"/>
      <c r="E727" s="442"/>
      <c r="F727" s="443"/>
      <c r="G727" s="444"/>
      <c r="H727" s="448"/>
    </row>
    <row r="728" spans="1:8" ht="18" customHeight="1">
      <c r="A728" s="550"/>
      <c r="B728" s="449"/>
      <c r="C728" s="438"/>
      <c r="D728" s="440"/>
      <c r="E728" s="442"/>
      <c r="F728" s="443"/>
      <c r="G728" s="444"/>
      <c r="H728" s="448"/>
    </row>
    <row r="729" spans="1:8" ht="18" customHeight="1">
      <c r="A729" s="550"/>
      <c r="B729" s="449"/>
      <c r="C729" s="438"/>
      <c r="D729" s="440"/>
      <c r="E729" s="442"/>
      <c r="F729" s="443"/>
      <c r="G729" s="444"/>
      <c r="H729" s="448"/>
    </row>
    <row r="730" spans="1:8" ht="18" customHeight="1">
      <c r="A730" s="550"/>
      <c r="B730" s="449"/>
      <c r="C730" s="438"/>
      <c r="D730" s="440"/>
      <c r="E730" s="442"/>
      <c r="F730" s="443"/>
      <c r="G730" s="444"/>
      <c r="H730" s="448"/>
    </row>
    <row r="731" spans="1:8" ht="18" customHeight="1">
      <c r="A731" s="550"/>
      <c r="B731" s="449"/>
      <c r="C731" s="438"/>
      <c r="D731" s="440"/>
      <c r="E731" s="442"/>
      <c r="F731" s="443"/>
      <c r="G731" s="444"/>
      <c r="H731" s="448"/>
    </row>
    <row r="732" spans="1:8" ht="18" customHeight="1">
      <c r="A732" s="550"/>
      <c r="B732" s="449"/>
      <c r="C732" s="438"/>
      <c r="D732" s="440"/>
      <c r="E732" s="442"/>
      <c r="F732" s="443"/>
      <c r="G732" s="444"/>
      <c r="H732" s="448"/>
    </row>
    <row r="733" spans="1:8" ht="18" customHeight="1">
      <c r="A733" s="550"/>
      <c r="B733" s="449"/>
      <c r="C733" s="438"/>
      <c r="D733" s="440"/>
      <c r="E733" s="442"/>
      <c r="F733" s="443"/>
      <c r="G733" s="444"/>
      <c r="H733" s="448"/>
    </row>
    <row r="734" spans="1:8" ht="18" customHeight="1">
      <c r="A734" s="550"/>
      <c r="B734" s="449"/>
      <c r="C734" s="438"/>
      <c r="D734" s="440"/>
      <c r="E734" s="442"/>
      <c r="F734" s="443"/>
      <c r="G734" s="444"/>
      <c r="H734" s="448"/>
    </row>
    <row r="735" spans="1:8" ht="18" customHeight="1">
      <c r="A735" s="550"/>
      <c r="B735" s="449"/>
      <c r="C735" s="438"/>
      <c r="D735" s="440"/>
      <c r="E735" s="442"/>
      <c r="F735" s="443"/>
      <c r="G735" s="444"/>
      <c r="H735" s="448"/>
    </row>
    <row r="736" spans="1:8" ht="18" customHeight="1">
      <c r="A736" s="550"/>
      <c r="B736" s="449"/>
      <c r="C736" s="438"/>
      <c r="D736" s="440"/>
      <c r="E736" s="442"/>
      <c r="F736" s="443"/>
      <c r="G736" s="444"/>
      <c r="H736" s="448"/>
    </row>
    <row r="737" spans="1:8" ht="18" customHeight="1">
      <c r="A737" s="550"/>
      <c r="B737" s="449"/>
      <c r="C737" s="438"/>
      <c r="D737" s="440"/>
      <c r="E737" s="442"/>
      <c r="F737" s="443"/>
      <c r="G737" s="444"/>
      <c r="H737" s="448"/>
    </row>
    <row r="738" spans="1:8" ht="18" customHeight="1">
      <c r="A738" s="550"/>
      <c r="B738" s="449"/>
      <c r="C738" s="438"/>
      <c r="D738" s="440"/>
      <c r="E738" s="442"/>
      <c r="F738" s="443"/>
      <c r="G738" s="444"/>
      <c r="H738" s="448"/>
    </row>
    <row r="739" spans="1:8" ht="18" customHeight="1">
      <c r="A739" s="550"/>
      <c r="B739" s="449"/>
      <c r="C739" s="438"/>
      <c r="D739" s="440"/>
      <c r="E739" s="442"/>
      <c r="F739" s="443"/>
      <c r="G739" s="444"/>
      <c r="H739" s="448"/>
    </row>
    <row r="740" spans="1:8" ht="18" customHeight="1">
      <c r="A740" s="550"/>
      <c r="B740" s="449"/>
      <c r="C740" s="438"/>
      <c r="D740" s="440"/>
      <c r="E740" s="442"/>
      <c r="F740" s="443"/>
      <c r="G740" s="444"/>
      <c r="H740" s="448"/>
    </row>
    <row r="741" spans="1:8" ht="18" customHeight="1">
      <c r="A741" s="550"/>
      <c r="B741" s="449"/>
      <c r="C741" s="438"/>
      <c r="D741" s="440"/>
      <c r="E741" s="442"/>
      <c r="F741" s="443"/>
      <c r="G741" s="444"/>
      <c r="H741" s="448"/>
    </row>
    <row r="742" spans="1:8" ht="18" customHeight="1">
      <c r="A742" s="550"/>
      <c r="B742" s="449"/>
      <c r="C742" s="438"/>
      <c r="D742" s="440"/>
      <c r="E742" s="442"/>
      <c r="F742" s="443"/>
      <c r="G742" s="444"/>
      <c r="H742" s="448"/>
    </row>
    <row r="743" spans="1:8" ht="18" customHeight="1">
      <c r="A743" s="550"/>
      <c r="B743" s="449"/>
      <c r="C743" s="438"/>
      <c r="D743" s="440"/>
      <c r="E743" s="442"/>
      <c r="F743" s="443"/>
      <c r="G743" s="444"/>
      <c r="H743" s="448"/>
    </row>
    <row r="744" spans="1:8" ht="18" customHeight="1">
      <c r="A744" s="550"/>
      <c r="B744" s="449"/>
      <c r="C744" s="438"/>
      <c r="D744" s="440"/>
      <c r="E744" s="442"/>
      <c r="F744" s="443"/>
      <c r="G744" s="444"/>
      <c r="H744" s="448"/>
    </row>
    <row r="745" spans="1:8" ht="18" customHeight="1">
      <c r="A745" s="550"/>
      <c r="B745" s="449"/>
      <c r="C745" s="438"/>
      <c r="D745" s="440"/>
      <c r="E745" s="442"/>
      <c r="F745" s="443"/>
      <c r="G745" s="444"/>
      <c r="H745" s="448"/>
    </row>
    <row r="746" spans="1:8" ht="18" customHeight="1">
      <c r="A746" s="550"/>
      <c r="B746" s="449"/>
      <c r="C746" s="438"/>
      <c r="D746" s="440"/>
      <c r="E746" s="442"/>
      <c r="F746" s="443"/>
      <c r="G746" s="444"/>
      <c r="H746" s="448"/>
    </row>
    <row r="747" spans="1:8" ht="18" customHeight="1">
      <c r="A747" s="550"/>
      <c r="B747" s="449"/>
      <c r="C747" s="438"/>
      <c r="D747" s="440"/>
      <c r="E747" s="442"/>
      <c r="F747" s="443"/>
      <c r="G747" s="444"/>
      <c r="H747" s="448"/>
    </row>
    <row r="748" spans="1:8" ht="18" customHeight="1">
      <c r="A748" s="550"/>
      <c r="B748" s="449"/>
      <c r="C748" s="438"/>
      <c r="D748" s="440"/>
      <c r="E748" s="442"/>
      <c r="F748" s="443"/>
      <c r="G748" s="444"/>
      <c r="H748" s="448"/>
    </row>
    <row r="749" spans="1:8" ht="18" customHeight="1">
      <c r="A749" s="550"/>
      <c r="B749" s="449"/>
      <c r="C749" s="438"/>
      <c r="D749" s="440"/>
      <c r="E749" s="442"/>
      <c r="F749" s="443"/>
      <c r="G749" s="444"/>
      <c r="H749" s="448"/>
    </row>
    <row r="750" spans="1:8" ht="18" customHeight="1">
      <c r="A750" s="550"/>
      <c r="B750" s="449"/>
      <c r="C750" s="438"/>
      <c r="D750" s="440"/>
      <c r="E750" s="442"/>
      <c r="F750" s="443"/>
      <c r="G750" s="444"/>
      <c r="H750" s="448"/>
    </row>
    <row r="751" spans="1:8" ht="18" customHeight="1">
      <c r="A751" s="550"/>
      <c r="B751" s="449"/>
      <c r="C751" s="438"/>
      <c r="D751" s="440"/>
      <c r="E751" s="442"/>
      <c r="F751" s="443"/>
      <c r="G751" s="444"/>
      <c r="H751" s="448"/>
    </row>
    <row r="752" spans="1:8" ht="18" customHeight="1">
      <c r="A752" s="550"/>
      <c r="B752" s="449"/>
      <c r="C752" s="438"/>
      <c r="D752" s="440"/>
      <c r="E752" s="442"/>
      <c r="F752" s="443"/>
      <c r="G752" s="444"/>
      <c r="H752" s="448"/>
    </row>
    <row r="753" spans="1:8" ht="18" customHeight="1">
      <c r="A753" s="550"/>
      <c r="B753" s="449"/>
      <c r="C753" s="438"/>
      <c r="D753" s="440"/>
      <c r="E753" s="442"/>
      <c r="F753" s="443"/>
      <c r="G753" s="444"/>
      <c r="H753" s="448"/>
    </row>
    <row r="754" spans="1:8" ht="18" customHeight="1">
      <c r="A754" s="550"/>
      <c r="B754" s="449"/>
      <c r="C754" s="438"/>
      <c r="D754" s="440"/>
      <c r="E754" s="442"/>
      <c r="F754" s="443"/>
      <c r="G754" s="444"/>
      <c r="H754" s="448"/>
    </row>
    <row r="755" spans="1:8" ht="18" customHeight="1">
      <c r="A755" s="550"/>
      <c r="B755" s="449"/>
      <c r="C755" s="438"/>
      <c r="D755" s="440"/>
      <c r="E755" s="442"/>
      <c r="F755" s="443"/>
      <c r="G755" s="444"/>
      <c r="H755" s="448"/>
    </row>
    <row r="756" spans="1:8" ht="18" customHeight="1">
      <c r="A756" s="550"/>
      <c r="B756" s="449"/>
      <c r="C756" s="438"/>
      <c r="D756" s="440"/>
      <c r="E756" s="442"/>
      <c r="F756" s="443"/>
      <c r="G756" s="444"/>
      <c r="H756" s="448"/>
    </row>
    <row r="757" spans="1:8" ht="18" customHeight="1">
      <c r="A757" s="550"/>
      <c r="B757" s="449"/>
      <c r="C757" s="438"/>
      <c r="D757" s="440"/>
      <c r="E757" s="442"/>
      <c r="F757" s="443"/>
      <c r="G757" s="444"/>
      <c r="H757" s="448"/>
    </row>
    <row r="758" spans="1:8" ht="18" customHeight="1">
      <c r="A758" s="550"/>
      <c r="B758" s="449"/>
      <c r="C758" s="438"/>
      <c r="D758" s="440"/>
      <c r="E758" s="442"/>
      <c r="F758" s="443"/>
      <c r="G758" s="444"/>
      <c r="H758" s="448"/>
    </row>
    <row r="759" spans="1:8" ht="18" customHeight="1">
      <c r="A759" s="550"/>
      <c r="B759" s="449"/>
      <c r="C759" s="438"/>
      <c r="D759" s="440"/>
      <c r="E759" s="442"/>
      <c r="F759" s="443"/>
      <c r="G759" s="444"/>
      <c r="H759" s="448"/>
    </row>
    <row r="760" spans="1:8" ht="18" customHeight="1">
      <c r="A760" s="550"/>
      <c r="B760" s="449"/>
      <c r="C760" s="438"/>
      <c r="D760" s="440"/>
      <c r="E760" s="442"/>
      <c r="F760" s="443"/>
      <c r="G760" s="444"/>
      <c r="H760" s="448"/>
    </row>
    <row r="761" spans="1:8" ht="18" customHeight="1">
      <c r="A761" s="550"/>
      <c r="B761" s="449"/>
      <c r="C761" s="438"/>
      <c r="D761" s="440"/>
      <c r="E761" s="442"/>
      <c r="F761" s="443"/>
      <c r="G761" s="444"/>
      <c r="H761" s="448"/>
    </row>
    <row r="762" spans="1:8" ht="18" customHeight="1">
      <c r="A762" s="550"/>
      <c r="B762" s="449"/>
      <c r="C762" s="438"/>
      <c r="D762" s="440"/>
      <c r="E762" s="442"/>
      <c r="F762" s="443"/>
      <c r="G762" s="444"/>
      <c r="H762" s="448"/>
    </row>
    <row r="763" spans="1:8" ht="18" customHeight="1">
      <c r="A763" s="550"/>
      <c r="B763" s="449"/>
      <c r="C763" s="438"/>
      <c r="D763" s="440"/>
      <c r="E763" s="442"/>
      <c r="F763" s="443"/>
      <c r="G763" s="444"/>
      <c r="H763" s="448"/>
    </row>
    <row r="764" spans="1:8" ht="18" customHeight="1">
      <c r="A764" s="550"/>
      <c r="B764" s="449"/>
      <c r="C764" s="438"/>
      <c r="D764" s="440"/>
      <c r="E764" s="442"/>
      <c r="F764" s="443"/>
      <c r="G764" s="444"/>
      <c r="H764" s="448"/>
    </row>
    <row r="765" spans="1:8" ht="18" customHeight="1">
      <c r="A765" s="550"/>
      <c r="B765" s="449"/>
      <c r="C765" s="438"/>
      <c r="D765" s="440"/>
      <c r="E765" s="442"/>
      <c r="F765" s="443"/>
      <c r="G765" s="444"/>
      <c r="H765" s="448"/>
    </row>
    <row r="766" spans="1:8" ht="18" customHeight="1">
      <c r="A766" s="550"/>
      <c r="B766" s="449"/>
      <c r="C766" s="438"/>
      <c r="D766" s="440"/>
      <c r="E766" s="442"/>
      <c r="F766" s="443"/>
      <c r="G766" s="444"/>
      <c r="H766" s="448"/>
    </row>
    <row r="767" spans="1:8" ht="18" customHeight="1">
      <c r="A767" s="550"/>
      <c r="B767" s="449"/>
      <c r="C767" s="438"/>
      <c r="D767" s="440"/>
      <c r="E767" s="442"/>
      <c r="F767" s="443"/>
      <c r="G767" s="444"/>
      <c r="H767" s="448"/>
    </row>
    <row r="768" spans="1:8" ht="18" customHeight="1">
      <c r="A768" s="550"/>
      <c r="B768" s="449"/>
      <c r="C768" s="438"/>
      <c r="D768" s="440"/>
      <c r="E768" s="442"/>
      <c r="F768" s="443"/>
      <c r="G768" s="444"/>
      <c r="H768" s="448"/>
    </row>
    <row r="769" spans="1:8" ht="18" customHeight="1">
      <c r="A769" s="550"/>
      <c r="B769" s="449"/>
      <c r="C769" s="438"/>
      <c r="D769" s="440"/>
      <c r="E769" s="442"/>
      <c r="F769" s="443"/>
      <c r="G769" s="444"/>
      <c r="H769" s="448"/>
    </row>
    <row r="770" spans="1:8" ht="18" customHeight="1">
      <c r="A770" s="550"/>
      <c r="B770" s="449"/>
      <c r="C770" s="438"/>
      <c r="D770" s="440"/>
      <c r="E770" s="442"/>
      <c r="F770" s="443"/>
      <c r="G770" s="444"/>
      <c r="H770" s="448"/>
    </row>
    <row r="771" spans="1:8" ht="18" customHeight="1">
      <c r="A771" s="550"/>
      <c r="B771" s="449"/>
      <c r="C771" s="438"/>
      <c r="D771" s="440"/>
      <c r="E771" s="442"/>
      <c r="F771" s="443"/>
      <c r="G771" s="444"/>
      <c r="H771" s="448"/>
    </row>
    <row r="772" spans="1:8" ht="18" customHeight="1">
      <c r="A772" s="550"/>
      <c r="B772" s="449"/>
      <c r="C772" s="438"/>
      <c r="D772" s="440"/>
      <c r="E772" s="442"/>
      <c r="F772" s="443"/>
      <c r="G772" s="444"/>
      <c r="H772" s="448"/>
    </row>
    <row r="773" spans="1:8" ht="18" customHeight="1">
      <c r="A773" s="550"/>
      <c r="B773" s="449"/>
      <c r="C773" s="438"/>
      <c r="D773" s="440"/>
      <c r="E773" s="442"/>
      <c r="F773" s="443"/>
      <c r="G773" s="444"/>
      <c r="H773" s="448"/>
    </row>
    <row r="774" spans="1:8" ht="18" customHeight="1">
      <c r="A774" s="550"/>
      <c r="B774" s="449"/>
      <c r="C774" s="438"/>
      <c r="D774" s="440"/>
      <c r="E774" s="442"/>
      <c r="F774" s="443"/>
      <c r="G774" s="444"/>
      <c r="H774" s="448"/>
    </row>
    <row r="775" spans="1:8" ht="18" customHeight="1">
      <c r="A775" s="550"/>
      <c r="B775" s="449"/>
      <c r="C775" s="438"/>
      <c r="D775" s="440"/>
      <c r="E775" s="442"/>
      <c r="F775" s="443"/>
      <c r="G775" s="444"/>
      <c r="H775" s="448"/>
    </row>
    <row r="776" spans="1:8" ht="18" customHeight="1">
      <c r="A776" s="550"/>
      <c r="B776" s="449"/>
      <c r="C776" s="438"/>
      <c r="D776" s="440"/>
      <c r="E776" s="442"/>
      <c r="F776" s="443"/>
      <c r="G776" s="444"/>
      <c r="H776" s="448"/>
    </row>
    <row r="777" spans="1:8" ht="18" customHeight="1">
      <c r="A777" s="550"/>
      <c r="B777" s="449"/>
      <c r="C777" s="438"/>
      <c r="D777" s="440"/>
      <c r="E777" s="442"/>
      <c r="F777" s="443"/>
      <c r="G777" s="444"/>
      <c r="H777" s="448"/>
    </row>
    <row r="778" spans="1:8" ht="18" customHeight="1">
      <c r="A778" s="550"/>
      <c r="B778" s="449"/>
      <c r="C778" s="438"/>
      <c r="D778" s="440"/>
      <c r="E778" s="442"/>
      <c r="F778" s="443"/>
      <c r="G778" s="444"/>
      <c r="H778" s="448"/>
    </row>
    <row r="779" spans="1:8" ht="18" customHeight="1">
      <c r="A779" s="550"/>
      <c r="B779" s="449"/>
      <c r="C779" s="438"/>
      <c r="D779" s="440"/>
      <c r="E779" s="442"/>
      <c r="F779" s="443"/>
      <c r="G779" s="444"/>
      <c r="H779" s="448"/>
    </row>
    <row r="780" spans="1:8" ht="18" customHeight="1">
      <c r="A780" s="550"/>
      <c r="B780" s="449"/>
      <c r="C780" s="438"/>
      <c r="D780" s="440"/>
      <c r="E780" s="442"/>
      <c r="F780" s="443"/>
      <c r="G780" s="444"/>
      <c r="H780" s="448"/>
    </row>
    <row r="781" spans="1:8" ht="18" customHeight="1">
      <c r="A781" s="550"/>
      <c r="B781" s="449"/>
      <c r="C781" s="438"/>
      <c r="D781" s="440"/>
      <c r="E781" s="442"/>
      <c r="F781" s="443"/>
      <c r="G781" s="444"/>
      <c r="H781" s="448"/>
    </row>
    <row r="782" spans="1:8" ht="18" customHeight="1">
      <c r="A782" s="550"/>
      <c r="B782" s="449"/>
      <c r="C782" s="438"/>
      <c r="D782" s="440"/>
      <c r="E782" s="442"/>
      <c r="F782" s="443"/>
      <c r="G782" s="444"/>
      <c r="H782" s="448"/>
    </row>
    <row r="783" spans="1:8" ht="18" customHeight="1">
      <c r="A783" s="550"/>
      <c r="B783" s="449"/>
      <c r="C783" s="438"/>
      <c r="D783" s="440"/>
      <c r="E783" s="442"/>
      <c r="F783" s="443"/>
      <c r="G783" s="444"/>
      <c r="H783" s="448"/>
    </row>
    <row r="784" spans="1:8" ht="18" customHeight="1">
      <c r="A784" s="550"/>
      <c r="B784" s="449"/>
      <c r="C784" s="438"/>
      <c r="D784" s="440"/>
      <c r="E784" s="442"/>
      <c r="F784" s="443"/>
      <c r="G784" s="444"/>
      <c r="H784" s="448"/>
    </row>
    <row r="785" spans="1:8" ht="18" customHeight="1">
      <c r="A785" s="550"/>
      <c r="B785" s="449"/>
      <c r="C785" s="438"/>
      <c r="D785" s="440"/>
      <c r="E785" s="442"/>
      <c r="F785" s="443"/>
      <c r="G785" s="444"/>
      <c r="H785" s="448"/>
    </row>
    <row r="786" spans="1:8" ht="18" customHeight="1">
      <c r="A786" s="550"/>
      <c r="B786" s="449"/>
      <c r="C786" s="438"/>
      <c r="D786" s="440"/>
      <c r="E786" s="442"/>
      <c r="F786" s="443"/>
      <c r="G786" s="444"/>
      <c r="H786" s="448"/>
    </row>
    <row r="787" spans="1:8" ht="18" customHeight="1">
      <c r="A787" s="550"/>
      <c r="B787" s="449"/>
      <c r="C787" s="438"/>
      <c r="D787" s="440"/>
      <c r="E787" s="442"/>
      <c r="F787" s="443"/>
      <c r="G787" s="444"/>
      <c r="H787" s="448"/>
    </row>
    <row r="788" spans="1:8" ht="18" customHeight="1">
      <c r="A788" s="550"/>
      <c r="B788" s="449"/>
      <c r="C788" s="438"/>
      <c r="D788" s="440"/>
      <c r="E788" s="442"/>
      <c r="F788" s="443"/>
      <c r="G788" s="444"/>
      <c r="H788" s="448"/>
    </row>
    <row r="789" spans="1:8" ht="18" customHeight="1">
      <c r="A789" s="550"/>
      <c r="B789" s="449"/>
      <c r="C789" s="438"/>
      <c r="D789" s="440"/>
      <c r="E789" s="442"/>
      <c r="F789" s="443"/>
      <c r="G789" s="444"/>
      <c r="H789" s="448"/>
    </row>
    <row r="790" spans="1:8" ht="18" customHeight="1">
      <c r="A790" s="550"/>
      <c r="B790" s="449"/>
      <c r="C790" s="438"/>
      <c r="D790" s="440"/>
      <c r="E790" s="442"/>
      <c r="F790" s="443"/>
      <c r="G790" s="444"/>
      <c r="H790" s="448"/>
    </row>
    <row r="791" spans="1:8" ht="18" customHeight="1">
      <c r="A791" s="550"/>
      <c r="B791" s="449"/>
      <c r="C791" s="438"/>
      <c r="D791" s="440"/>
      <c r="E791" s="442"/>
      <c r="F791" s="443"/>
      <c r="G791" s="444"/>
      <c r="H791" s="448"/>
    </row>
    <row r="792" spans="1:8" ht="18" customHeight="1">
      <c r="A792" s="550"/>
      <c r="B792" s="449"/>
      <c r="C792" s="438"/>
      <c r="D792" s="440"/>
      <c r="E792" s="442"/>
      <c r="F792" s="443"/>
      <c r="G792" s="444"/>
      <c r="H792" s="448"/>
    </row>
    <row r="793" spans="1:8" ht="18" customHeight="1">
      <c r="A793" s="550"/>
      <c r="B793" s="449"/>
      <c r="C793" s="438"/>
      <c r="D793" s="440"/>
      <c r="E793" s="442"/>
      <c r="F793" s="443"/>
      <c r="G793" s="444"/>
      <c r="H793" s="448"/>
    </row>
    <row r="794" spans="1:8" ht="18" customHeight="1">
      <c r="A794" s="550"/>
      <c r="B794" s="449"/>
      <c r="C794" s="438"/>
      <c r="D794" s="440"/>
      <c r="E794" s="442"/>
      <c r="F794" s="443"/>
      <c r="G794" s="444"/>
      <c r="H794" s="448"/>
    </row>
    <row r="795" spans="1:8" ht="18" customHeight="1">
      <c r="A795" s="550"/>
      <c r="B795" s="449"/>
      <c r="C795" s="438"/>
      <c r="D795" s="440"/>
      <c r="E795" s="442"/>
      <c r="F795" s="443"/>
      <c r="G795" s="444"/>
      <c r="H795" s="448"/>
    </row>
    <row r="796" spans="1:8" ht="18" customHeight="1">
      <c r="A796" s="550"/>
      <c r="B796" s="449"/>
      <c r="C796" s="438"/>
      <c r="D796" s="440"/>
      <c r="E796" s="442"/>
      <c r="F796" s="443"/>
      <c r="G796" s="444"/>
      <c r="H796" s="448"/>
    </row>
    <row r="797" spans="1:8" ht="18" customHeight="1">
      <c r="A797" s="550"/>
      <c r="B797" s="449"/>
      <c r="C797" s="438"/>
      <c r="D797" s="440"/>
      <c r="E797" s="442"/>
      <c r="F797" s="443"/>
      <c r="G797" s="444"/>
      <c r="H797" s="448"/>
    </row>
    <row r="798" spans="1:8" ht="18" customHeight="1">
      <c r="A798" s="550"/>
      <c r="B798" s="449"/>
      <c r="C798" s="438"/>
      <c r="D798" s="440"/>
      <c r="E798" s="442"/>
      <c r="F798" s="443"/>
      <c r="G798" s="444"/>
      <c r="H798" s="448"/>
    </row>
    <row r="799" spans="1:8" ht="18" customHeight="1">
      <c r="A799" s="550"/>
      <c r="B799" s="449"/>
      <c r="C799" s="438"/>
      <c r="D799" s="440"/>
      <c r="E799" s="442"/>
      <c r="F799" s="443"/>
      <c r="G799" s="444"/>
      <c r="H799" s="448"/>
    </row>
    <row r="800" spans="1:8" ht="18" customHeight="1">
      <c r="A800" s="550"/>
      <c r="B800" s="449"/>
      <c r="C800" s="438"/>
      <c r="D800" s="440"/>
      <c r="E800" s="442"/>
      <c r="F800" s="443"/>
      <c r="G800" s="444"/>
      <c r="H800" s="448"/>
    </row>
    <row r="801" spans="1:8" ht="18" customHeight="1">
      <c r="A801" s="550"/>
      <c r="B801" s="449"/>
      <c r="C801" s="438"/>
      <c r="D801" s="440"/>
      <c r="E801" s="442"/>
      <c r="F801" s="443"/>
      <c r="G801" s="444"/>
      <c r="H801" s="448"/>
    </row>
    <row r="802" spans="1:8" ht="18" customHeight="1">
      <c r="A802" s="550"/>
      <c r="B802" s="449"/>
      <c r="C802" s="438"/>
      <c r="D802" s="440"/>
      <c r="E802" s="442"/>
      <c r="F802" s="443"/>
      <c r="G802" s="444"/>
      <c r="H802" s="448"/>
    </row>
    <row r="803" spans="1:8" ht="18" customHeight="1">
      <c r="A803" s="550"/>
      <c r="B803" s="449"/>
      <c r="C803" s="438"/>
      <c r="D803" s="440"/>
      <c r="E803" s="442"/>
      <c r="F803" s="443"/>
      <c r="G803" s="444"/>
      <c r="H803" s="448"/>
    </row>
    <row r="804" spans="1:8" ht="18" customHeight="1">
      <c r="A804" s="550"/>
      <c r="B804" s="449"/>
      <c r="C804" s="438"/>
      <c r="D804" s="440"/>
      <c r="E804" s="442"/>
      <c r="F804" s="443"/>
      <c r="G804" s="444"/>
      <c r="H804" s="448"/>
    </row>
    <row r="805" spans="1:8" ht="18" customHeight="1">
      <c r="A805" s="550"/>
      <c r="B805" s="449"/>
      <c r="C805" s="438"/>
      <c r="D805" s="440"/>
      <c r="E805" s="442"/>
      <c r="F805" s="443"/>
      <c r="G805" s="444"/>
      <c r="H805" s="448"/>
    </row>
    <row r="806" spans="1:8" ht="18" customHeight="1">
      <c r="A806" s="550"/>
      <c r="B806" s="449"/>
      <c r="C806" s="438"/>
      <c r="D806" s="440"/>
      <c r="E806" s="442"/>
      <c r="F806" s="443"/>
      <c r="G806" s="444"/>
      <c r="H806" s="448"/>
    </row>
    <row r="807" spans="1:8" ht="18" customHeight="1">
      <c r="A807" s="550"/>
      <c r="B807" s="449"/>
      <c r="C807" s="438"/>
      <c r="D807" s="440"/>
      <c r="E807" s="442"/>
      <c r="F807" s="443"/>
      <c r="G807" s="444"/>
      <c r="H807" s="448"/>
    </row>
    <row r="808" spans="1:8" ht="18" customHeight="1">
      <c r="A808" s="550"/>
      <c r="B808" s="449"/>
      <c r="C808" s="438"/>
      <c r="D808" s="440"/>
      <c r="E808" s="442"/>
      <c r="F808" s="443"/>
      <c r="G808" s="444"/>
      <c r="H808" s="448"/>
    </row>
    <row r="809" spans="1:8" ht="18" customHeight="1">
      <c r="A809" s="550"/>
      <c r="B809" s="449"/>
      <c r="C809" s="438"/>
      <c r="D809" s="440"/>
      <c r="E809" s="442"/>
      <c r="F809" s="443"/>
      <c r="G809" s="444"/>
      <c r="H809" s="448"/>
    </row>
    <row r="810" spans="1:8" ht="18" customHeight="1">
      <c r="A810" s="550"/>
      <c r="B810" s="449"/>
      <c r="C810" s="438"/>
      <c r="D810" s="440"/>
      <c r="E810" s="442"/>
      <c r="F810" s="443"/>
      <c r="G810" s="444"/>
      <c r="H810" s="448"/>
    </row>
    <row r="811" spans="1:8" ht="18" customHeight="1">
      <c r="A811" s="550"/>
      <c r="B811" s="449"/>
      <c r="C811" s="438"/>
      <c r="D811" s="440"/>
      <c r="E811" s="442"/>
      <c r="F811" s="443"/>
      <c r="G811" s="444"/>
      <c r="H811" s="448"/>
    </row>
    <row r="812" spans="1:8" ht="18" customHeight="1">
      <c r="A812" s="550"/>
      <c r="B812" s="449"/>
      <c r="C812" s="438"/>
      <c r="D812" s="440"/>
      <c r="E812" s="442"/>
      <c r="F812" s="443"/>
      <c r="G812" s="444"/>
      <c r="H812" s="448"/>
    </row>
    <row r="813" spans="1:8" ht="18" customHeight="1">
      <c r="A813" s="550"/>
      <c r="B813" s="449"/>
      <c r="C813" s="438"/>
      <c r="D813" s="440"/>
      <c r="E813" s="442"/>
      <c r="F813" s="443"/>
      <c r="G813" s="444"/>
      <c r="H813" s="448"/>
    </row>
    <row r="814" spans="1:8" ht="18" customHeight="1">
      <c r="A814" s="550"/>
      <c r="B814" s="449"/>
      <c r="C814" s="438"/>
      <c r="D814" s="440"/>
      <c r="E814" s="442"/>
      <c r="F814" s="443"/>
      <c r="G814" s="444"/>
      <c r="H814" s="448"/>
    </row>
    <row r="815" spans="1:8" ht="18" customHeight="1">
      <c r="A815" s="550"/>
      <c r="B815" s="449"/>
      <c r="C815" s="438"/>
      <c r="D815" s="440"/>
      <c r="E815" s="442"/>
      <c r="F815" s="443"/>
      <c r="G815" s="444"/>
      <c r="H815" s="448"/>
    </row>
    <row r="816" spans="1:8" ht="18" customHeight="1">
      <c r="A816" s="550"/>
      <c r="B816" s="449"/>
      <c r="C816" s="438"/>
      <c r="D816" s="440"/>
      <c r="E816" s="442"/>
      <c r="F816" s="443"/>
      <c r="G816" s="444"/>
      <c r="H816" s="448"/>
    </row>
    <row r="817" spans="1:8" ht="18" customHeight="1">
      <c r="A817" s="550"/>
      <c r="B817" s="449"/>
      <c r="C817" s="438"/>
      <c r="D817" s="440"/>
      <c r="E817" s="442"/>
      <c r="F817" s="443"/>
      <c r="G817" s="444"/>
      <c r="H817" s="448"/>
    </row>
    <row r="818" spans="1:8" ht="18" customHeight="1">
      <c r="A818" s="550"/>
      <c r="B818" s="449"/>
      <c r="C818" s="438"/>
      <c r="D818" s="440"/>
      <c r="E818" s="442"/>
      <c r="F818" s="443"/>
      <c r="G818" s="444"/>
      <c r="H818" s="448"/>
    </row>
    <row r="819" spans="1:8" ht="18" customHeight="1">
      <c r="A819" s="550"/>
      <c r="B819" s="449"/>
      <c r="C819" s="438"/>
      <c r="D819" s="440"/>
      <c r="E819" s="442"/>
      <c r="F819" s="443"/>
      <c r="G819" s="444"/>
      <c r="H819" s="448"/>
    </row>
    <row r="820" spans="1:8" ht="18" customHeight="1">
      <c r="A820" s="550"/>
      <c r="B820" s="449"/>
      <c r="C820" s="438"/>
      <c r="D820" s="440"/>
      <c r="E820" s="442"/>
      <c r="F820" s="443"/>
      <c r="G820" s="444"/>
      <c r="H820" s="448"/>
    </row>
    <row r="821" spans="1:8" ht="18" customHeight="1">
      <c r="A821" s="550"/>
      <c r="B821" s="449"/>
      <c r="C821" s="438"/>
      <c r="D821" s="440"/>
      <c r="E821" s="442"/>
      <c r="F821" s="443"/>
      <c r="G821" s="444"/>
      <c r="H821" s="448"/>
    </row>
    <row r="822" spans="1:8" ht="18" customHeight="1">
      <c r="A822" s="550"/>
      <c r="B822" s="449"/>
      <c r="C822" s="438"/>
      <c r="D822" s="440"/>
      <c r="E822" s="442"/>
      <c r="F822" s="443"/>
      <c r="G822" s="444"/>
      <c r="H822" s="448"/>
    </row>
    <row r="823" spans="1:8" ht="18" customHeight="1">
      <c r="A823" s="550"/>
      <c r="B823" s="449"/>
      <c r="C823" s="438"/>
      <c r="D823" s="440"/>
      <c r="E823" s="442"/>
      <c r="F823" s="443"/>
      <c r="G823" s="444"/>
      <c r="H823" s="448"/>
    </row>
    <row r="824" spans="1:8" ht="18" customHeight="1">
      <c r="A824" s="550"/>
      <c r="B824" s="449"/>
      <c r="C824" s="438"/>
      <c r="D824" s="440"/>
      <c r="E824" s="442"/>
      <c r="F824" s="443"/>
      <c r="G824" s="444"/>
      <c r="H824" s="448"/>
    </row>
    <row r="825" spans="1:8" ht="18" customHeight="1">
      <c r="A825" s="550"/>
      <c r="B825" s="449"/>
      <c r="C825" s="438"/>
      <c r="D825" s="440"/>
      <c r="E825" s="442"/>
      <c r="F825" s="443"/>
      <c r="G825" s="444"/>
      <c r="H825" s="448"/>
    </row>
    <row r="826" spans="1:8" ht="18" customHeight="1">
      <c r="A826" s="550"/>
      <c r="B826" s="449"/>
      <c r="C826" s="438"/>
      <c r="D826" s="440"/>
      <c r="E826" s="442"/>
      <c r="F826" s="443"/>
      <c r="G826" s="444"/>
      <c r="H826" s="448"/>
    </row>
    <row r="827" spans="1:8" ht="18" customHeight="1">
      <c r="A827" s="550"/>
      <c r="B827" s="449"/>
      <c r="C827" s="438"/>
      <c r="D827" s="440"/>
      <c r="E827" s="442"/>
      <c r="F827" s="443"/>
      <c r="G827" s="444"/>
      <c r="H827" s="448"/>
    </row>
    <row r="828" spans="1:8" ht="18" customHeight="1">
      <c r="A828" s="550"/>
      <c r="B828" s="449"/>
      <c r="C828" s="438"/>
      <c r="D828" s="440"/>
      <c r="E828" s="442"/>
      <c r="F828" s="443"/>
      <c r="G828" s="444"/>
      <c r="H828" s="448"/>
    </row>
    <row r="829" spans="1:8" ht="18" customHeight="1">
      <c r="A829" s="550"/>
      <c r="B829" s="449"/>
      <c r="C829" s="438"/>
      <c r="D829" s="440"/>
      <c r="E829" s="442"/>
      <c r="F829" s="443"/>
      <c r="G829" s="444"/>
      <c r="H829" s="448"/>
    </row>
    <row r="830" spans="1:8" ht="18" customHeight="1">
      <c r="A830" s="550"/>
      <c r="B830" s="449"/>
      <c r="C830" s="438"/>
      <c r="D830" s="440"/>
      <c r="E830" s="442"/>
      <c r="F830" s="443"/>
      <c r="G830" s="444"/>
      <c r="H830" s="448"/>
    </row>
    <row r="831" spans="1:8" ht="18" customHeight="1">
      <c r="A831" s="550"/>
      <c r="B831" s="449"/>
      <c r="C831" s="438"/>
      <c r="D831" s="440"/>
      <c r="E831" s="442"/>
      <c r="F831" s="443"/>
      <c r="G831" s="444"/>
      <c r="H831" s="448"/>
    </row>
    <row r="832" spans="1:8" ht="18" customHeight="1">
      <c r="A832" s="550"/>
      <c r="B832" s="449"/>
      <c r="C832" s="438"/>
      <c r="D832" s="440"/>
      <c r="E832" s="442"/>
      <c r="F832" s="443"/>
      <c r="G832" s="444"/>
      <c r="H832" s="448"/>
    </row>
    <row r="833" spans="1:8" ht="18" customHeight="1">
      <c r="A833" s="550"/>
      <c r="B833" s="449"/>
      <c r="C833" s="438"/>
      <c r="D833" s="440"/>
      <c r="E833" s="442"/>
      <c r="F833" s="443"/>
      <c r="G833" s="444"/>
      <c r="H833" s="448"/>
    </row>
    <row r="834" spans="1:8" ht="18" customHeight="1">
      <c r="A834" s="550"/>
      <c r="B834" s="449"/>
      <c r="C834" s="438"/>
      <c r="D834" s="440"/>
      <c r="E834" s="442"/>
      <c r="F834" s="443"/>
      <c r="G834" s="444"/>
      <c r="H834" s="448"/>
    </row>
    <row r="835" spans="1:8" ht="18" customHeight="1">
      <c r="A835" s="550"/>
      <c r="B835" s="449"/>
      <c r="C835" s="438"/>
      <c r="D835" s="440"/>
      <c r="E835" s="442"/>
      <c r="F835" s="443"/>
      <c r="G835" s="444"/>
      <c r="H835" s="448"/>
    </row>
    <row r="836" spans="1:8" ht="18" customHeight="1">
      <c r="A836" s="550"/>
      <c r="B836" s="449"/>
      <c r="C836" s="438"/>
      <c r="D836" s="440"/>
      <c r="E836" s="442"/>
      <c r="F836" s="443"/>
      <c r="G836" s="444"/>
      <c r="H836" s="448"/>
    </row>
    <row r="837" spans="1:8" ht="18" customHeight="1">
      <c r="A837" s="550"/>
      <c r="B837" s="449"/>
      <c r="C837" s="438"/>
      <c r="D837" s="440"/>
      <c r="E837" s="442"/>
      <c r="F837" s="443"/>
      <c r="G837" s="444"/>
      <c r="H837" s="448"/>
    </row>
    <row r="838" spans="1:8" ht="18" customHeight="1">
      <c r="A838" s="550"/>
      <c r="B838" s="449"/>
      <c r="C838" s="438"/>
      <c r="D838" s="440"/>
      <c r="E838" s="442"/>
      <c r="F838" s="443"/>
      <c r="G838" s="444"/>
      <c r="H838" s="448"/>
    </row>
    <row r="839" spans="1:8" ht="18" customHeight="1">
      <c r="A839" s="550"/>
      <c r="B839" s="449"/>
      <c r="C839" s="438"/>
      <c r="D839" s="440"/>
      <c r="E839" s="442"/>
      <c r="F839" s="443"/>
      <c r="G839" s="444"/>
      <c r="H839" s="448"/>
    </row>
    <row r="840" spans="1:8" ht="18" customHeight="1">
      <c r="A840" s="550"/>
      <c r="B840" s="449"/>
      <c r="C840" s="438"/>
      <c r="D840" s="440"/>
      <c r="E840" s="442"/>
      <c r="F840" s="443"/>
      <c r="G840" s="444"/>
      <c r="H840" s="448"/>
    </row>
    <row r="841" spans="1:8" ht="18" customHeight="1">
      <c r="A841" s="550"/>
      <c r="B841" s="449"/>
      <c r="C841" s="438"/>
      <c r="D841" s="440"/>
      <c r="E841" s="442"/>
      <c r="F841" s="443"/>
      <c r="G841" s="444"/>
      <c r="H841" s="448"/>
    </row>
    <row r="842" spans="1:8" ht="18" customHeight="1">
      <c r="A842" s="550"/>
      <c r="B842" s="449"/>
      <c r="C842" s="438"/>
      <c r="D842" s="440"/>
      <c r="E842" s="442"/>
      <c r="F842" s="443"/>
      <c r="G842" s="444"/>
      <c r="H842" s="448"/>
    </row>
    <row r="843" spans="1:8" ht="18" customHeight="1">
      <c r="A843" s="550"/>
      <c r="B843" s="449"/>
      <c r="C843" s="438"/>
      <c r="D843" s="440"/>
      <c r="E843" s="442"/>
      <c r="F843" s="443"/>
      <c r="G843" s="444"/>
      <c r="H843" s="448"/>
    </row>
    <row r="844" spans="1:8" ht="18" customHeight="1">
      <c r="A844" s="550"/>
      <c r="B844" s="449"/>
      <c r="C844" s="438"/>
      <c r="D844" s="440"/>
      <c r="E844" s="442"/>
      <c r="F844" s="443"/>
      <c r="G844" s="444"/>
      <c r="H844" s="448"/>
    </row>
    <row r="845" spans="1:8" ht="18" customHeight="1">
      <c r="A845" s="550"/>
      <c r="B845" s="449"/>
      <c r="C845" s="438"/>
      <c r="D845" s="440"/>
      <c r="E845" s="442"/>
      <c r="F845" s="443"/>
      <c r="G845" s="444"/>
      <c r="H845" s="448"/>
    </row>
    <row r="846" spans="1:8" ht="18" customHeight="1">
      <c r="A846" s="550"/>
      <c r="B846" s="449"/>
      <c r="C846" s="438"/>
      <c r="D846" s="440"/>
      <c r="E846" s="442"/>
      <c r="F846" s="443"/>
      <c r="G846" s="444"/>
      <c r="H846" s="448"/>
    </row>
    <row r="847" spans="1:8" ht="18" customHeight="1">
      <c r="A847" s="550"/>
      <c r="B847" s="449"/>
      <c r="C847" s="438"/>
      <c r="D847" s="440"/>
      <c r="E847" s="442"/>
      <c r="F847" s="443"/>
      <c r="G847" s="444"/>
      <c r="H847" s="448"/>
    </row>
    <row r="848" spans="1:8" ht="18" customHeight="1">
      <c r="A848" s="550"/>
      <c r="B848" s="449"/>
      <c r="C848" s="438"/>
      <c r="D848" s="440"/>
      <c r="E848" s="442"/>
      <c r="F848" s="443"/>
      <c r="G848" s="444"/>
      <c r="H848" s="448"/>
    </row>
    <row r="849" spans="1:8" ht="18" customHeight="1">
      <c r="A849" s="550"/>
      <c r="B849" s="449"/>
      <c r="C849" s="438"/>
      <c r="D849" s="440"/>
      <c r="E849" s="442"/>
      <c r="F849" s="443"/>
      <c r="G849" s="444"/>
      <c r="H849" s="448"/>
    </row>
    <row r="850" spans="1:8" ht="18" customHeight="1">
      <c r="A850" s="550"/>
      <c r="B850" s="449"/>
      <c r="C850" s="438"/>
      <c r="D850" s="440"/>
      <c r="E850" s="442"/>
      <c r="F850" s="443"/>
      <c r="G850" s="444"/>
      <c r="H850" s="448"/>
    </row>
    <row r="851" spans="1:8" ht="18" customHeight="1">
      <c r="A851" s="550"/>
      <c r="B851" s="449"/>
      <c r="C851" s="438"/>
      <c r="D851" s="440"/>
      <c r="E851" s="442"/>
      <c r="F851" s="443"/>
      <c r="G851" s="444"/>
      <c r="H851" s="448"/>
    </row>
    <row r="852" spans="1:8" ht="18" customHeight="1">
      <c r="A852" s="550"/>
      <c r="B852" s="449"/>
      <c r="C852" s="438"/>
      <c r="D852" s="440"/>
      <c r="E852" s="442"/>
      <c r="F852" s="443"/>
      <c r="G852" s="444"/>
      <c r="H852" s="448"/>
    </row>
    <row r="853" spans="1:8" ht="18" customHeight="1">
      <c r="A853" s="550"/>
      <c r="B853" s="449"/>
      <c r="C853" s="438"/>
      <c r="D853" s="440"/>
      <c r="E853" s="442"/>
      <c r="F853" s="443"/>
      <c r="G853" s="444"/>
      <c r="H853" s="448"/>
    </row>
    <row r="854" spans="1:8" ht="18" customHeight="1">
      <c r="A854" s="550"/>
      <c r="B854" s="449"/>
      <c r="C854" s="438"/>
      <c r="D854" s="440"/>
      <c r="E854" s="442"/>
      <c r="F854" s="443"/>
      <c r="G854" s="444"/>
      <c r="H854" s="448"/>
    </row>
    <row r="855" spans="1:8" ht="18" customHeight="1">
      <c r="A855" s="550"/>
      <c r="B855" s="449"/>
      <c r="C855" s="438"/>
      <c r="D855" s="440"/>
      <c r="E855" s="442"/>
      <c r="F855" s="443"/>
      <c r="G855" s="444"/>
      <c r="H855" s="448"/>
    </row>
    <row r="856" spans="1:8" ht="18" customHeight="1">
      <c r="A856" s="550"/>
      <c r="B856" s="449"/>
      <c r="C856" s="438"/>
      <c r="D856" s="440"/>
      <c r="E856" s="442"/>
      <c r="F856" s="443"/>
      <c r="G856" s="444"/>
      <c r="H856" s="448"/>
    </row>
    <row r="857" spans="1:8" ht="18" customHeight="1">
      <c r="A857" s="550"/>
      <c r="B857" s="449"/>
      <c r="C857" s="438"/>
      <c r="D857" s="440"/>
      <c r="E857" s="442"/>
      <c r="F857" s="443"/>
      <c r="G857" s="444"/>
      <c r="H857" s="448"/>
    </row>
    <row r="858" spans="1:8" ht="18" customHeight="1">
      <c r="A858" s="550"/>
      <c r="B858" s="449"/>
      <c r="C858" s="438"/>
      <c r="D858" s="440"/>
      <c r="E858" s="442"/>
      <c r="F858" s="443"/>
      <c r="G858" s="444"/>
      <c r="H858" s="448"/>
    </row>
    <row r="859" spans="1:8" ht="18" customHeight="1">
      <c r="A859" s="550"/>
      <c r="B859" s="449"/>
      <c r="C859" s="438"/>
      <c r="D859" s="440"/>
      <c r="E859" s="442"/>
      <c r="F859" s="443"/>
      <c r="G859" s="444"/>
      <c r="H859" s="448"/>
    </row>
    <row r="860" spans="1:8" ht="18" customHeight="1">
      <c r="A860" s="550"/>
      <c r="B860" s="449"/>
      <c r="C860" s="438"/>
      <c r="D860" s="440"/>
      <c r="E860" s="442"/>
      <c r="F860" s="443"/>
      <c r="G860" s="444"/>
      <c r="H860" s="448"/>
    </row>
    <row r="861" spans="1:8" ht="18" customHeight="1">
      <c r="A861" s="550"/>
      <c r="B861" s="449"/>
      <c r="C861" s="438"/>
      <c r="D861" s="440"/>
      <c r="E861" s="442"/>
      <c r="F861" s="443"/>
      <c r="G861" s="444"/>
      <c r="H861" s="448"/>
    </row>
    <row r="862" spans="1:8" ht="18" customHeight="1">
      <c r="A862" s="550"/>
      <c r="B862" s="449"/>
      <c r="C862" s="438"/>
      <c r="D862" s="440"/>
      <c r="E862" s="442"/>
      <c r="F862" s="443"/>
      <c r="G862" s="444"/>
      <c r="H862" s="448"/>
    </row>
    <row r="863" spans="1:8" ht="18" customHeight="1">
      <c r="A863" s="550"/>
      <c r="B863" s="449"/>
      <c r="C863" s="438"/>
      <c r="D863" s="440"/>
      <c r="E863" s="442"/>
      <c r="F863" s="443"/>
      <c r="G863" s="444"/>
      <c r="H863" s="448"/>
    </row>
    <row r="864" spans="1:8" ht="18" customHeight="1">
      <c r="A864" s="550"/>
      <c r="B864" s="449"/>
      <c r="C864" s="438"/>
      <c r="D864" s="440"/>
      <c r="E864" s="442"/>
      <c r="F864" s="443"/>
      <c r="G864" s="444"/>
      <c r="H864" s="448"/>
    </row>
    <row r="865" spans="1:8" ht="18" customHeight="1">
      <c r="A865" s="550"/>
      <c r="B865" s="449"/>
      <c r="C865" s="438"/>
      <c r="D865" s="440"/>
      <c r="E865" s="442"/>
      <c r="F865" s="443"/>
      <c r="G865" s="444"/>
      <c r="H865" s="448"/>
    </row>
    <row r="866" spans="1:8" ht="18" customHeight="1">
      <c r="A866" s="550"/>
      <c r="B866" s="449"/>
      <c r="C866" s="438"/>
      <c r="D866" s="440"/>
      <c r="E866" s="442"/>
      <c r="F866" s="443"/>
      <c r="G866" s="444"/>
      <c r="H866" s="448"/>
    </row>
    <row r="867" spans="1:8" ht="18" customHeight="1">
      <c r="A867" s="550"/>
      <c r="B867" s="449"/>
      <c r="C867" s="438"/>
      <c r="D867" s="440"/>
      <c r="E867" s="442"/>
      <c r="F867" s="443"/>
      <c r="G867" s="444"/>
      <c r="H867" s="448"/>
    </row>
    <row r="868" spans="1:8" ht="18" customHeight="1">
      <c r="A868" s="550"/>
      <c r="B868" s="449"/>
      <c r="C868" s="438"/>
      <c r="D868" s="440"/>
      <c r="E868" s="442"/>
      <c r="F868" s="443"/>
      <c r="G868" s="444"/>
      <c r="H868" s="448"/>
    </row>
    <row r="869" spans="1:8" ht="18" customHeight="1">
      <c r="A869" s="550"/>
      <c r="B869" s="449"/>
      <c r="C869" s="438"/>
      <c r="D869" s="440"/>
      <c r="E869" s="442"/>
      <c r="F869" s="443"/>
      <c r="G869" s="444"/>
      <c r="H869" s="448"/>
    </row>
    <row r="870" spans="1:8" ht="18" customHeight="1">
      <c r="A870" s="550"/>
      <c r="B870" s="449"/>
      <c r="C870" s="438"/>
      <c r="D870" s="440"/>
      <c r="E870" s="442"/>
      <c r="F870" s="443"/>
      <c r="G870" s="444"/>
      <c r="H870" s="448"/>
    </row>
    <row r="871" spans="1:8" ht="18" customHeight="1">
      <c r="A871" s="550"/>
      <c r="B871" s="449"/>
      <c r="C871" s="438"/>
      <c r="D871" s="440"/>
      <c r="E871" s="442"/>
      <c r="F871" s="443"/>
      <c r="G871" s="444"/>
      <c r="H871" s="448"/>
    </row>
    <row r="872" spans="1:8" ht="18" customHeight="1">
      <c r="A872" s="550"/>
      <c r="B872" s="449"/>
      <c r="C872" s="438"/>
      <c r="D872" s="440"/>
      <c r="E872" s="442"/>
      <c r="F872" s="443"/>
      <c r="G872" s="444"/>
      <c r="H872" s="448"/>
    </row>
    <row r="873" spans="1:8" ht="18" customHeight="1">
      <c r="A873" s="550"/>
      <c r="B873" s="449"/>
      <c r="C873" s="438"/>
      <c r="D873" s="440"/>
      <c r="E873" s="442"/>
      <c r="F873" s="443"/>
      <c r="G873" s="444"/>
      <c r="H873" s="448"/>
    </row>
    <row r="874" spans="1:8" ht="18" customHeight="1">
      <c r="A874" s="550"/>
      <c r="B874" s="449"/>
      <c r="C874" s="438"/>
      <c r="D874" s="440"/>
      <c r="E874" s="442"/>
      <c r="F874" s="443"/>
      <c r="G874" s="444"/>
      <c r="H874" s="448"/>
    </row>
    <row r="875" spans="1:8" ht="18" customHeight="1">
      <c r="A875" s="550"/>
      <c r="B875" s="449"/>
      <c r="C875" s="438"/>
      <c r="D875" s="440"/>
      <c r="E875" s="442"/>
      <c r="F875" s="443"/>
      <c r="G875" s="444"/>
      <c r="H875" s="448"/>
    </row>
    <row r="876" spans="1:8" ht="18" customHeight="1">
      <c r="A876" s="550"/>
      <c r="B876" s="449"/>
      <c r="C876" s="438"/>
      <c r="D876" s="440"/>
      <c r="E876" s="442"/>
      <c r="F876" s="443"/>
      <c r="G876" s="444"/>
      <c r="H876" s="448"/>
    </row>
    <row r="877" spans="1:8" ht="18" customHeight="1">
      <c r="A877" s="550"/>
      <c r="B877" s="449"/>
      <c r="C877" s="438"/>
      <c r="D877" s="440"/>
      <c r="E877" s="442"/>
      <c r="F877" s="443"/>
      <c r="G877" s="444"/>
      <c r="H877" s="448"/>
    </row>
    <row r="878" spans="1:8" ht="18" customHeight="1">
      <c r="A878" s="550"/>
      <c r="B878" s="449"/>
      <c r="C878" s="438"/>
      <c r="D878" s="440"/>
      <c r="E878" s="442"/>
      <c r="F878" s="443"/>
      <c r="G878" s="444"/>
      <c r="H878" s="448"/>
    </row>
    <row r="879" spans="1:8" ht="18" customHeight="1">
      <c r="A879" s="550"/>
      <c r="B879" s="449"/>
      <c r="C879" s="438"/>
      <c r="D879" s="440"/>
      <c r="E879" s="442"/>
      <c r="F879" s="443"/>
      <c r="G879" s="444"/>
      <c r="H879" s="448"/>
    </row>
    <row r="880" spans="1:8" ht="18" customHeight="1">
      <c r="A880" s="550"/>
      <c r="B880" s="449"/>
      <c r="C880" s="438"/>
      <c r="D880" s="440"/>
      <c r="E880" s="442"/>
      <c r="F880" s="443"/>
      <c r="G880" s="444"/>
      <c r="H880" s="448"/>
    </row>
    <row r="881" spans="1:8" ht="18" customHeight="1">
      <c r="A881" s="550"/>
      <c r="B881" s="449"/>
      <c r="C881" s="438"/>
      <c r="D881" s="440"/>
      <c r="E881" s="442"/>
      <c r="F881" s="443"/>
      <c r="G881" s="444"/>
      <c r="H881" s="448"/>
    </row>
    <row r="882" spans="1:8" ht="18" customHeight="1">
      <c r="A882" s="550"/>
      <c r="B882" s="449"/>
      <c r="C882" s="438"/>
      <c r="D882" s="440"/>
      <c r="E882" s="442"/>
      <c r="F882" s="443"/>
      <c r="G882" s="444"/>
      <c r="H882" s="448"/>
    </row>
    <row r="883" spans="1:8" ht="18" customHeight="1">
      <c r="A883" s="550"/>
      <c r="B883" s="449"/>
      <c r="C883" s="438"/>
      <c r="D883" s="440"/>
      <c r="E883" s="442"/>
      <c r="F883" s="443"/>
      <c r="G883" s="444"/>
      <c r="H883" s="448"/>
    </row>
    <row r="884" spans="1:8" ht="18" customHeight="1">
      <c r="A884" s="550"/>
      <c r="B884" s="449"/>
      <c r="C884" s="438"/>
      <c r="D884" s="440"/>
      <c r="E884" s="442"/>
      <c r="F884" s="443"/>
      <c r="G884" s="444"/>
      <c r="H884" s="448"/>
    </row>
    <row r="885" spans="1:8" ht="18" customHeight="1">
      <c r="A885" s="550"/>
      <c r="B885" s="449"/>
      <c r="C885" s="438"/>
      <c r="D885" s="440"/>
      <c r="E885" s="442"/>
      <c r="F885" s="443"/>
      <c r="G885" s="444"/>
      <c r="H885" s="448"/>
    </row>
    <row r="886" spans="1:8" ht="18" customHeight="1">
      <c r="A886" s="550"/>
      <c r="B886" s="449"/>
      <c r="C886" s="438"/>
      <c r="D886" s="440"/>
      <c r="E886" s="442"/>
      <c r="F886" s="443"/>
      <c r="G886" s="444"/>
      <c r="H886" s="448"/>
    </row>
    <row r="887" spans="1:8" ht="18" customHeight="1">
      <c r="A887" s="550"/>
      <c r="B887" s="449"/>
      <c r="C887" s="438"/>
      <c r="D887" s="440"/>
      <c r="E887" s="442"/>
      <c r="F887" s="443"/>
      <c r="G887" s="444"/>
      <c r="H887" s="448"/>
    </row>
    <row r="888" spans="1:8" ht="18" customHeight="1">
      <c r="A888" s="550"/>
      <c r="B888" s="449"/>
      <c r="C888" s="438"/>
      <c r="D888" s="440"/>
      <c r="E888" s="442"/>
      <c r="F888" s="443"/>
      <c r="G888" s="444"/>
      <c r="H888" s="448"/>
    </row>
    <row r="889" spans="1:8" ht="18" customHeight="1">
      <c r="A889" s="550"/>
      <c r="B889" s="449"/>
      <c r="C889" s="438"/>
      <c r="D889" s="440"/>
      <c r="E889" s="442"/>
      <c r="F889" s="443"/>
      <c r="G889" s="444"/>
      <c r="H889" s="448"/>
    </row>
    <row r="890" spans="1:8" ht="18" customHeight="1">
      <c r="A890" s="550"/>
      <c r="B890" s="449"/>
      <c r="C890" s="438"/>
      <c r="D890" s="440"/>
      <c r="E890" s="442"/>
      <c r="F890" s="443"/>
      <c r="G890" s="444"/>
      <c r="H890" s="448"/>
    </row>
    <row r="891" spans="1:8" ht="18" customHeight="1">
      <c r="A891" s="550"/>
      <c r="B891" s="449"/>
      <c r="C891" s="438"/>
      <c r="D891" s="440"/>
      <c r="E891" s="442"/>
      <c r="F891" s="443"/>
      <c r="G891" s="444"/>
      <c r="H891" s="448"/>
    </row>
    <row r="892" spans="1:8" ht="18" customHeight="1">
      <c r="A892" s="550"/>
      <c r="B892" s="449"/>
      <c r="C892" s="438"/>
      <c r="D892" s="440"/>
      <c r="E892" s="442"/>
      <c r="F892" s="443"/>
      <c r="G892" s="444"/>
      <c r="H892" s="448"/>
    </row>
    <row r="893" spans="1:8" ht="18" customHeight="1">
      <c r="A893" s="550"/>
      <c r="B893" s="449"/>
      <c r="C893" s="438"/>
      <c r="D893" s="440"/>
      <c r="E893" s="442"/>
      <c r="F893" s="443"/>
      <c r="G893" s="444"/>
      <c r="H893" s="448"/>
    </row>
    <row r="894" spans="1:8" ht="18" customHeight="1">
      <c r="A894" s="550"/>
      <c r="B894" s="449"/>
      <c r="C894" s="438"/>
      <c r="D894" s="440"/>
      <c r="E894" s="442"/>
      <c r="F894" s="443"/>
      <c r="G894" s="444"/>
      <c r="H894" s="448"/>
    </row>
    <row r="895" spans="1:8" ht="18" customHeight="1">
      <c r="A895" s="550"/>
      <c r="B895" s="449"/>
      <c r="C895" s="438"/>
      <c r="D895" s="440"/>
      <c r="E895" s="442"/>
      <c r="F895" s="443"/>
      <c r="G895" s="444"/>
      <c r="H895" s="448"/>
    </row>
    <row r="896" spans="1:8" ht="18" customHeight="1">
      <c r="A896" s="550"/>
      <c r="B896" s="449"/>
      <c r="C896" s="438"/>
      <c r="D896" s="440"/>
      <c r="E896" s="442"/>
      <c r="F896" s="443"/>
      <c r="G896" s="444"/>
      <c r="H896" s="448"/>
    </row>
    <row r="897" spans="1:8" ht="18" customHeight="1">
      <c r="A897" s="550"/>
      <c r="B897" s="449"/>
      <c r="C897" s="438"/>
      <c r="D897" s="440"/>
      <c r="E897" s="442"/>
      <c r="F897" s="443"/>
      <c r="G897" s="444"/>
      <c r="H897" s="448"/>
    </row>
    <row r="898" spans="1:8" ht="18" customHeight="1">
      <c r="A898" s="550"/>
      <c r="B898" s="449"/>
      <c r="C898" s="438"/>
      <c r="D898" s="440"/>
      <c r="E898" s="442"/>
      <c r="F898" s="443"/>
      <c r="G898" s="444"/>
      <c r="H898" s="448"/>
    </row>
    <row r="899" spans="1:8" ht="18" customHeight="1">
      <c r="A899" s="550"/>
      <c r="B899" s="449"/>
      <c r="C899" s="438"/>
      <c r="D899" s="440"/>
      <c r="E899" s="442"/>
      <c r="F899" s="443"/>
      <c r="G899" s="444"/>
      <c r="H899" s="448"/>
    </row>
    <row r="900" spans="1:8" ht="18" customHeight="1">
      <c r="A900" s="550"/>
      <c r="B900" s="449"/>
      <c r="C900" s="438"/>
      <c r="D900" s="440"/>
      <c r="E900" s="442"/>
      <c r="F900" s="443"/>
      <c r="G900" s="444"/>
      <c r="H900" s="448"/>
    </row>
    <row r="901" spans="1:8" ht="18" customHeight="1">
      <c r="A901" s="550"/>
      <c r="B901" s="449"/>
      <c r="C901" s="438"/>
      <c r="D901" s="440"/>
      <c r="E901" s="442"/>
      <c r="F901" s="443"/>
      <c r="G901" s="444"/>
      <c r="H901" s="448"/>
    </row>
    <row r="902" spans="1:8" ht="18" customHeight="1">
      <c r="A902" s="550"/>
      <c r="B902" s="449"/>
      <c r="C902" s="438"/>
      <c r="D902" s="440"/>
      <c r="E902" s="442"/>
      <c r="F902" s="443"/>
      <c r="G902" s="444"/>
      <c r="H902" s="448"/>
    </row>
    <row r="903" spans="1:8" ht="18" customHeight="1">
      <c r="A903" s="550"/>
      <c r="B903" s="449"/>
      <c r="C903" s="438"/>
      <c r="D903" s="440"/>
      <c r="E903" s="442"/>
      <c r="F903" s="443"/>
      <c r="G903" s="444"/>
      <c r="H903" s="448"/>
    </row>
    <row r="904" spans="1:8" ht="18" customHeight="1">
      <c r="A904" s="550"/>
      <c r="B904" s="449"/>
      <c r="C904" s="438"/>
      <c r="D904" s="440"/>
      <c r="E904" s="442"/>
      <c r="F904" s="443"/>
      <c r="G904" s="444"/>
      <c r="H904" s="448"/>
    </row>
    <row r="905" spans="1:8" ht="18" customHeight="1">
      <c r="A905" s="550"/>
      <c r="B905" s="449"/>
      <c r="C905" s="438"/>
      <c r="D905" s="440"/>
      <c r="E905" s="442"/>
      <c r="F905" s="443"/>
      <c r="G905" s="444"/>
      <c r="H905" s="448"/>
    </row>
    <row r="906" spans="1:8" ht="18" customHeight="1">
      <c r="A906" s="550"/>
      <c r="B906" s="449"/>
      <c r="C906" s="438"/>
      <c r="D906" s="440"/>
      <c r="E906" s="442"/>
      <c r="F906" s="443"/>
      <c r="G906" s="444"/>
      <c r="H906" s="448"/>
    </row>
    <row r="907" spans="1:8" ht="18" customHeight="1">
      <c r="A907" s="550"/>
      <c r="B907" s="449"/>
      <c r="C907" s="438"/>
      <c r="D907" s="440"/>
      <c r="E907" s="442"/>
      <c r="F907" s="443"/>
      <c r="G907" s="444"/>
      <c r="H907" s="448"/>
    </row>
    <row r="908" spans="1:8" ht="18" customHeight="1">
      <c r="A908" s="550"/>
      <c r="B908" s="449"/>
      <c r="C908" s="438"/>
      <c r="D908" s="440"/>
      <c r="E908" s="442"/>
      <c r="F908" s="443"/>
      <c r="G908" s="444"/>
      <c r="H908" s="448"/>
    </row>
    <row r="909" spans="1:8" ht="18" customHeight="1">
      <c r="A909" s="550"/>
      <c r="B909" s="449"/>
      <c r="C909" s="438"/>
      <c r="D909" s="440"/>
      <c r="E909" s="442"/>
      <c r="F909" s="443"/>
      <c r="G909" s="444"/>
      <c r="H909" s="448"/>
    </row>
    <row r="910" spans="1:8" ht="18" customHeight="1">
      <c r="A910" s="550"/>
      <c r="B910" s="449"/>
      <c r="C910" s="438"/>
      <c r="D910" s="440"/>
      <c r="E910" s="442"/>
      <c r="F910" s="443"/>
      <c r="G910" s="444"/>
      <c r="H910" s="448"/>
    </row>
    <row r="911" spans="1:8" ht="18" customHeight="1">
      <c r="A911" s="550"/>
      <c r="B911" s="449"/>
      <c r="C911" s="438"/>
      <c r="D911" s="440"/>
      <c r="E911" s="442"/>
      <c r="F911" s="443"/>
      <c r="G911" s="444"/>
      <c r="H911" s="448"/>
    </row>
    <row r="912" spans="1:8" ht="18" customHeight="1">
      <c r="A912" s="550"/>
      <c r="B912" s="449"/>
      <c r="C912" s="438"/>
      <c r="D912" s="440"/>
      <c r="E912" s="442"/>
      <c r="F912" s="443"/>
      <c r="G912" s="444"/>
      <c r="H912" s="448"/>
    </row>
    <row r="913" spans="1:8" ht="18" customHeight="1">
      <c r="A913" s="550"/>
      <c r="B913" s="449"/>
      <c r="C913" s="438"/>
      <c r="D913" s="440"/>
      <c r="E913" s="442"/>
      <c r="F913" s="443"/>
      <c r="G913" s="444"/>
      <c r="H913" s="448"/>
    </row>
    <row r="914" spans="1:8" ht="18" customHeight="1">
      <c r="A914" s="550"/>
      <c r="B914" s="449"/>
      <c r="C914" s="438"/>
      <c r="D914" s="440"/>
      <c r="E914" s="442"/>
      <c r="F914" s="443"/>
      <c r="G914" s="444"/>
      <c r="H914" s="448"/>
    </row>
    <row r="915" spans="1:8" ht="18" customHeight="1">
      <c r="A915" s="550"/>
      <c r="B915" s="449"/>
      <c r="C915" s="438"/>
      <c r="D915" s="440"/>
      <c r="E915" s="442"/>
      <c r="F915" s="443"/>
      <c r="G915" s="444"/>
      <c r="H915" s="448"/>
    </row>
    <row r="916" spans="1:8" ht="18" customHeight="1">
      <c r="A916" s="550"/>
      <c r="B916" s="449"/>
      <c r="C916" s="438"/>
      <c r="D916" s="440"/>
      <c r="E916" s="442"/>
      <c r="F916" s="443"/>
      <c r="G916" s="444"/>
      <c r="H916" s="448"/>
    </row>
    <row r="917" spans="1:8" ht="18" customHeight="1">
      <c r="A917" s="550"/>
      <c r="B917" s="449"/>
      <c r="C917" s="438"/>
      <c r="D917" s="440"/>
      <c r="E917" s="442"/>
      <c r="F917" s="443"/>
      <c r="G917" s="444"/>
      <c r="H917" s="448"/>
    </row>
    <row r="918" spans="1:8" ht="18" customHeight="1">
      <c r="A918" s="550"/>
      <c r="B918" s="449"/>
      <c r="C918" s="438"/>
      <c r="D918" s="440"/>
      <c r="E918" s="442"/>
      <c r="F918" s="443"/>
      <c r="G918" s="444"/>
      <c r="H918" s="448"/>
    </row>
    <row r="919" spans="1:8" ht="18" customHeight="1">
      <c r="A919" s="550"/>
      <c r="B919" s="449"/>
      <c r="C919" s="438"/>
      <c r="D919" s="440"/>
      <c r="E919" s="442"/>
      <c r="F919" s="443"/>
      <c r="G919" s="444"/>
      <c r="H919" s="448"/>
    </row>
    <row r="920" spans="1:8" ht="18" customHeight="1">
      <c r="A920" s="550"/>
      <c r="B920" s="449"/>
      <c r="C920" s="438"/>
      <c r="D920" s="440"/>
      <c r="E920" s="442"/>
      <c r="F920" s="443"/>
      <c r="G920" s="444"/>
      <c r="H920" s="448"/>
    </row>
    <row r="921" spans="1:8" ht="18" customHeight="1">
      <c r="A921" s="550"/>
      <c r="B921" s="449"/>
      <c r="C921" s="438"/>
      <c r="D921" s="440"/>
      <c r="E921" s="442"/>
      <c r="F921" s="443"/>
      <c r="G921" s="444"/>
      <c r="H921" s="448"/>
    </row>
    <row r="922" spans="1:8" ht="18" customHeight="1">
      <c r="A922" s="550"/>
      <c r="B922" s="449"/>
      <c r="C922" s="438"/>
      <c r="D922" s="440"/>
      <c r="E922" s="442"/>
      <c r="F922" s="443"/>
      <c r="G922" s="444"/>
      <c r="H922" s="448"/>
    </row>
    <row r="923" spans="1:8" ht="18" customHeight="1">
      <c r="A923" s="550"/>
      <c r="B923" s="449"/>
      <c r="C923" s="438"/>
      <c r="D923" s="440"/>
      <c r="E923" s="442"/>
      <c r="F923" s="443"/>
      <c r="G923" s="444"/>
      <c r="H923" s="448"/>
    </row>
    <row r="924" spans="1:8" ht="18" customHeight="1">
      <c r="A924" s="550"/>
      <c r="B924" s="449"/>
      <c r="C924" s="438"/>
      <c r="D924" s="440"/>
      <c r="E924" s="442"/>
      <c r="F924" s="443"/>
      <c r="G924" s="444"/>
      <c r="H924" s="448"/>
    </row>
    <row r="925" spans="1:8" ht="18" customHeight="1">
      <c r="A925" s="550"/>
      <c r="B925" s="449"/>
      <c r="C925" s="438"/>
      <c r="D925" s="440"/>
      <c r="E925" s="442"/>
      <c r="F925" s="443"/>
      <c r="G925" s="444"/>
      <c r="H925" s="448"/>
    </row>
    <row r="926" spans="1:8" ht="18" customHeight="1">
      <c r="A926" s="550"/>
      <c r="B926" s="449"/>
      <c r="C926" s="438"/>
      <c r="D926" s="440"/>
      <c r="E926" s="442"/>
      <c r="F926" s="443"/>
      <c r="G926" s="444"/>
      <c r="H926" s="448"/>
    </row>
    <row r="927" spans="1:8" ht="18" customHeight="1">
      <c r="A927" s="550"/>
      <c r="B927" s="449"/>
      <c r="C927" s="438"/>
      <c r="D927" s="440"/>
      <c r="E927" s="442"/>
      <c r="F927" s="443"/>
      <c r="G927" s="444"/>
      <c r="H927" s="448"/>
    </row>
    <row r="928" spans="1:8" ht="18" customHeight="1">
      <c r="A928" s="550"/>
      <c r="B928" s="449"/>
      <c r="C928" s="438"/>
      <c r="D928" s="440"/>
      <c r="E928" s="442"/>
      <c r="F928" s="443"/>
      <c r="G928" s="444"/>
      <c r="H928" s="448"/>
    </row>
    <row r="929" spans="1:8" ht="18" customHeight="1">
      <c r="A929" s="550"/>
      <c r="B929" s="449"/>
      <c r="C929" s="438"/>
      <c r="D929" s="440"/>
      <c r="E929" s="442"/>
      <c r="F929" s="443"/>
      <c r="G929" s="444"/>
      <c r="H929" s="448"/>
    </row>
    <row r="930" spans="1:8" ht="18" customHeight="1">
      <c r="A930" s="550"/>
      <c r="B930" s="449"/>
      <c r="C930" s="438"/>
      <c r="D930" s="440"/>
      <c r="E930" s="442"/>
      <c r="F930" s="443"/>
      <c r="G930" s="444"/>
      <c r="H930" s="448"/>
    </row>
    <row r="931" spans="1:8" ht="18" customHeight="1">
      <c r="A931" s="550"/>
      <c r="B931" s="449"/>
      <c r="C931" s="438"/>
      <c r="D931" s="440"/>
      <c r="E931" s="442"/>
      <c r="F931" s="443"/>
      <c r="G931" s="444"/>
      <c r="H931" s="448"/>
    </row>
    <row r="932" spans="1:8" ht="18" customHeight="1">
      <c r="A932" s="550"/>
      <c r="B932" s="449"/>
      <c r="C932" s="438"/>
      <c r="D932" s="440"/>
      <c r="E932" s="442"/>
      <c r="F932" s="443"/>
      <c r="G932" s="444"/>
      <c r="H932" s="448"/>
    </row>
    <row r="933" spans="1:8" ht="18" customHeight="1">
      <c r="A933" s="550"/>
      <c r="B933" s="449"/>
      <c r="C933" s="438"/>
      <c r="D933" s="440"/>
      <c r="E933" s="442"/>
      <c r="F933" s="443"/>
      <c r="G933" s="444"/>
      <c r="H933" s="448"/>
    </row>
    <row r="934" spans="1:8" ht="18" customHeight="1">
      <c r="A934" s="550"/>
      <c r="B934" s="449"/>
      <c r="C934" s="438"/>
      <c r="D934" s="440"/>
      <c r="E934" s="442"/>
      <c r="F934" s="443"/>
      <c r="G934" s="444"/>
      <c r="H934" s="448"/>
    </row>
    <row r="935" spans="1:8" ht="18" customHeight="1">
      <c r="A935" s="550"/>
      <c r="B935" s="449"/>
      <c r="C935" s="438"/>
      <c r="D935" s="440"/>
      <c r="E935" s="442"/>
      <c r="F935" s="443"/>
      <c r="G935" s="444"/>
      <c r="H935" s="448"/>
    </row>
    <row r="936" spans="1:8" ht="18" customHeight="1">
      <c r="A936" s="550"/>
      <c r="B936" s="449"/>
      <c r="C936" s="438"/>
      <c r="D936" s="440"/>
      <c r="E936" s="442"/>
      <c r="F936" s="443"/>
      <c r="G936" s="444"/>
      <c r="H936" s="448"/>
    </row>
    <row r="937" spans="1:8" ht="18" customHeight="1">
      <c r="A937" s="550"/>
      <c r="B937" s="449"/>
      <c r="C937" s="438"/>
      <c r="D937" s="440"/>
      <c r="E937" s="442"/>
      <c r="F937" s="443"/>
      <c r="G937" s="444"/>
      <c r="H937" s="448"/>
    </row>
    <row r="938" spans="1:8" ht="18" customHeight="1">
      <c r="A938" s="550"/>
      <c r="B938" s="449"/>
      <c r="C938" s="438"/>
      <c r="D938" s="440"/>
      <c r="E938" s="442"/>
      <c r="F938" s="443"/>
      <c r="G938" s="444"/>
      <c r="H938" s="448"/>
    </row>
    <row r="939" spans="1:8" ht="18" customHeight="1">
      <c r="A939" s="550"/>
      <c r="B939" s="449"/>
      <c r="C939" s="438"/>
      <c r="D939" s="440"/>
      <c r="E939" s="442"/>
      <c r="F939" s="443"/>
      <c r="G939" s="444"/>
      <c r="H939" s="448"/>
    </row>
    <row r="940" spans="1:8" ht="18" customHeight="1">
      <c r="A940" s="550"/>
      <c r="B940" s="449"/>
      <c r="C940" s="438"/>
      <c r="D940" s="440"/>
      <c r="E940" s="442"/>
      <c r="F940" s="443"/>
      <c r="G940" s="444"/>
      <c r="H940" s="448"/>
    </row>
    <row r="941" spans="1:8" ht="18" customHeight="1">
      <c r="A941" s="550"/>
      <c r="B941" s="449"/>
      <c r="C941" s="438"/>
      <c r="D941" s="440"/>
      <c r="E941" s="442"/>
      <c r="F941" s="443"/>
      <c r="G941" s="444"/>
      <c r="H941" s="448"/>
    </row>
    <row r="942" spans="1:8" ht="18" customHeight="1">
      <c r="A942" s="550"/>
      <c r="B942" s="449"/>
      <c r="C942" s="438"/>
      <c r="D942" s="440"/>
      <c r="E942" s="442"/>
      <c r="F942" s="443"/>
      <c r="G942" s="444"/>
      <c r="H942" s="448"/>
    </row>
    <row r="943" spans="1:8" ht="18" customHeight="1">
      <c r="A943" s="550"/>
      <c r="B943" s="449"/>
      <c r="C943" s="438"/>
      <c r="D943" s="440"/>
      <c r="E943" s="442"/>
      <c r="F943" s="443"/>
      <c r="G943" s="444"/>
      <c r="H943" s="448"/>
    </row>
    <row r="944" spans="1:8" ht="18" customHeight="1">
      <c r="A944" s="550"/>
      <c r="B944" s="449"/>
      <c r="C944" s="438"/>
      <c r="D944" s="440"/>
      <c r="E944" s="442"/>
      <c r="F944" s="443"/>
      <c r="G944" s="444"/>
      <c r="H944" s="448"/>
    </row>
    <row r="945" spans="1:8" ht="18" customHeight="1">
      <c r="A945" s="550"/>
      <c r="B945" s="449"/>
      <c r="C945" s="438"/>
      <c r="D945" s="440"/>
      <c r="E945" s="442"/>
      <c r="F945" s="443"/>
      <c r="G945" s="444"/>
      <c r="H945" s="448"/>
    </row>
    <row r="946" spans="1:8" ht="18" customHeight="1">
      <c r="A946" s="550"/>
      <c r="B946" s="449"/>
      <c r="C946" s="438"/>
      <c r="D946" s="440"/>
      <c r="E946" s="442"/>
      <c r="F946" s="443"/>
      <c r="G946" s="444"/>
      <c r="H946" s="448"/>
    </row>
    <row r="947" spans="1:8" ht="18" customHeight="1">
      <c r="A947" s="550"/>
      <c r="B947" s="449"/>
      <c r="C947" s="438"/>
      <c r="D947" s="440"/>
      <c r="E947" s="442"/>
      <c r="F947" s="443"/>
      <c r="G947" s="444"/>
      <c r="H947" s="448"/>
    </row>
    <row r="948" spans="1:8" ht="18" customHeight="1">
      <c r="A948" s="550"/>
      <c r="B948" s="449"/>
      <c r="C948" s="438"/>
      <c r="D948" s="440"/>
      <c r="E948" s="442"/>
      <c r="F948" s="443"/>
      <c r="G948" s="444"/>
      <c r="H948" s="448"/>
    </row>
    <row r="949" spans="1:8" ht="18" customHeight="1">
      <c r="A949" s="550"/>
      <c r="B949" s="449"/>
      <c r="C949" s="438"/>
      <c r="D949" s="440"/>
      <c r="E949" s="442"/>
      <c r="F949" s="443"/>
      <c r="G949" s="444"/>
      <c r="H949" s="448"/>
    </row>
    <row r="950" spans="1:8" ht="18" customHeight="1">
      <c r="A950" s="550"/>
      <c r="B950" s="449"/>
      <c r="C950" s="438"/>
      <c r="D950" s="440"/>
      <c r="E950" s="442"/>
      <c r="F950" s="443"/>
      <c r="G950" s="444"/>
      <c r="H950" s="448"/>
    </row>
    <row r="951" spans="1:8" ht="18" customHeight="1">
      <c r="A951" s="550"/>
      <c r="B951" s="449"/>
      <c r="C951" s="438"/>
      <c r="D951" s="440"/>
      <c r="E951" s="442"/>
      <c r="F951" s="443"/>
      <c r="G951" s="444"/>
      <c r="H951" s="448"/>
    </row>
    <row r="952" spans="1:8" ht="18" customHeight="1">
      <c r="A952" s="550"/>
      <c r="B952" s="449"/>
      <c r="C952" s="438"/>
      <c r="D952" s="440"/>
      <c r="E952" s="442"/>
      <c r="F952" s="443"/>
      <c r="G952" s="444"/>
      <c r="H952" s="448"/>
    </row>
    <row r="953" spans="1:8" ht="18" customHeight="1">
      <c r="A953" s="550"/>
      <c r="B953" s="449"/>
      <c r="C953" s="438"/>
      <c r="D953" s="440"/>
      <c r="E953" s="442"/>
      <c r="F953" s="443"/>
      <c r="G953" s="444"/>
      <c r="H953" s="448"/>
    </row>
    <row r="954" spans="1:8" ht="18" customHeight="1">
      <c r="A954" s="550"/>
      <c r="B954" s="449"/>
      <c r="C954" s="438"/>
      <c r="D954" s="440"/>
      <c r="E954" s="442"/>
      <c r="F954" s="443"/>
      <c r="G954" s="444"/>
      <c r="H954" s="448"/>
    </row>
    <row r="955" spans="1:8" ht="18" customHeight="1">
      <c r="A955" s="550"/>
      <c r="B955" s="449"/>
      <c r="C955" s="438"/>
      <c r="D955" s="440"/>
      <c r="E955" s="442"/>
      <c r="F955" s="443"/>
      <c r="G955" s="444"/>
      <c r="H955" s="448"/>
    </row>
    <row r="956" spans="1:8" ht="18" customHeight="1">
      <c r="A956" s="550"/>
      <c r="B956" s="449"/>
      <c r="C956" s="438"/>
      <c r="D956" s="440"/>
      <c r="E956" s="442"/>
      <c r="F956" s="443"/>
      <c r="G956" s="444"/>
      <c r="H956" s="448"/>
    </row>
    <row r="957" spans="1:8" ht="18" customHeight="1">
      <c r="A957" s="550"/>
      <c r="B957" s="449"/>
      <c r="C957" s="438"/>
      <c r="D957" s="440"/>
      <c r="E957" s="442"/>
      <c r="F957" s="443"/>
      <c r="G957" s="444"/>
      <c r="H957" s="448"/>
    </row>
    <row r="958" spans="1:8" ht="18" customHeight="1">
      <c r="A958" s="550"/>
      <c r="B958" s="449"/>
      <c r="C958" s="438"/>
      <c r="D958" s="440"/>
      <c r="E958" s="442"/>
      <c r="F958" s="443"/>
      <c r="G958" s="444"/>
      <c r="H958" s="448"/>
    </row>
    <row r="959" spans="1:8" ht="18" customHeight="1">
      <c r="A959" s="550"/>
      <c r="B959" s="449"/>
      <c r="C959" s="438"/>
      <c r="D959" s="440"/>
      <c r="E959" s="442"/>
      <c r="F959" s="443"/>
      <c r="G959" s="444"/>
      <c r="H959" s="448"/>
    </row>
    <row r="960" spans="1:8" ht="18" customHeight="1">
      <c r="A960" s="550"/>
      <c r="B960" s="449"/>
      <c r="C960" s="438"/>
      <c r="D960" s="440"/>
      <c r="E960" s="442"/>
      <c r="F960" s="443"/>
      <c r="G960" s="444"/>
      <c r="H960" s="448"/>
    </row>
    <row r="961" spans="1:8" ht="18" customHeight="1">
      <c r="A961" s="550"/>
      <c r="B961" s="449"/>
      <c r="C961" s="438"/>
      <c r="D961" s="440"/>
      <c r="E961" s="442"/>
      <c r="F961" s="443"/>
      <c r="G961" s="444"/>
      <c r="H961" s="448"/>
    </row>
    <row r="962" spans="1:8" ht="18" customHeight="1">
      <c r="A962" s="550"/>
      <c r="B962" s="449"/>
      <c r="C962" s="438"/>
      <c r="D962" s="440"/>
      <c r="E962" s="442"/>
      <c r="F962" s="443"/>
      <c r="G962" s="444"/>
      <c r="H962" s="448"/>
    </row>
    <row r="963" spans="1:8" ht="18" customHeight="1">
      <c r="A963" s="550"/>
      <c r="B963" s="449"/>
      <c r="C963" s="438"/>
      <c r="D963" s="440"/>
      <c r="E963" s="442"/>
      <c r="F963" s="443"/>
      <c r="G963" s="444"/>
      <c r="H963" s="448"/>
    </row>
    <row r="964" spans="1:8" ht="18" customHeight="1">
      <c r="A964" s="550"/>
      <c r="B964" s="449"/>
      <c r="C964" s="438"/>
      <c r="D964" s="440"/>
      <c r="E964" s="442"/>
      <c r="F964" s="443"/>
      <c r="G964" s="444"/>
      <c r="H964" s="448"/>
    </row>
    <row r="965" spans="1:8" ht="18" customHeight="1">
      <c r="A965" s="550"/>
      <c r="B965" s="449"/>
      <c r="C965" s="438"/>
      <c r="D965" s="440"/>
      <c r="E965" s="442"/>
      <c r="F965" s="443"/>
      <c r="G965" s="444"/>
      <c r="H965" s="448"/>
    </row>
    <row r="966" spans="1:8" ht="18" customHeight="1">
      <c r="A966" s="550"/>
      <c r="B966" s="449"/>
      <c r="C966" s="438"/>
      <c r="D966" s="440"/>
      <c r="E966" s="442"/>
      <c r="F966" s="443"/>
      <c r="G966" s="444"/>
      <c r="H966" s="448"/>
    </row>
    <row r="967" spans="1:8" ht="18" customHeight="1">
      <c r="A967" s="550"/>
      <c r="B967" s="449"/>
      <c r="C967" s="438"/>
      <c r="D967" s="440"/>
      <c r="E967" s="442"/>
      <c r="F967" s="443"/>
      <c r="G967" s="444"/>
      <c r="H967" s="448"/>
    </row>
    <row r="968" spans="1:8" ht="18" customHeight="1">
      <c r="A968" s="550"/>
      <c r="B968" s="449"/>
      <c r="C968" s="438"/>
      <c r="D968" s="440"/>
      <c r="E968" s="442"/>
      <c r="F968" s="443"/>
      <c r="G968" s="444"/>
      <c r="H968" s="448"/>
    </row>
    <row r="969" spans="1:8" ht="18" customHeight="1">
      <c r="A969" s="550"/>
      <c r="B969" s="449"/>
      <c r="C969" s="438"/>
      <c r="D969" s="440"/>
      <c r="E969" s="442"/>
      <c r="F969" s="443"/>
      <c r="G969" s="444"/>
      <c r="H969" s="448"/>
    </row>
    <row r="970" spans="1:8" ht="18" customHeight="1">
      <c r="A970" s="550"/>
      <c r="B970" s="449"/>
      <c r="C970" s="438"/>
      <c r="D970" s="440"/>
      <c r="E970" s="442"/>
      <c r="F970" s="443"/>
      <c r="G970" s="444"/>
      <c r="H970" s="448"/>
    </row>
    <row r="971" spans="1:8" ht="18" customHeight="1">
      <c r="A971" s="550"/>
      <c r="B971" s="449"/>
      <c r="C971" s="438"/>
      <c r="D971" s="440"/>
      <c r="E971" s="442"/>
      <c r="F971" s="443"/>
      <c r="G971" s="444"/>
      <c r="H971" s="448"/>
    </row>
    <row r="972" spans="1:8" ht="18" customHeight="1">
      <c r="A972" s="550"/>
      <c r="B972" s="449"/>
      <c r="C972" s="438"/>
      <c r="D972" s="440"/>
      <c r="E972" s="442"/>
      <c r="F972" s="443"/>
      <c r="G972" s="444"/>
      <c r="H972" s="448"/>
    </row>
    <row r="973" spans="1:8" ht="18" customHeight="1">
      <c r="A973" s="550"/>
      <c r="B973" s="449"/>
      <c r="C973" s="438"/>
      <c r="D973" s="440"/>
      <c r="E973" s="442"/>
      <c r="F973" s="443"/>
      <c r="G973" s="444"/>
      <c r="H973" s="448"/>
    </row>
    <row r="974" spans="1:8" ht="18" customHeight="1">
      <c r="A974" s="550"/>
      <c r="B974" s="449"/>
      <c r="C974" s="438"/>
      <c r="D974" s="440"/>
      <c r="E974" s="442"/>
      <c r="F974" s="443"/>
      <c r="G974" s="444"/>
      <c r="H974" s="448"/>
    </row>
    <row r="975" spans="1:8" ht="18" customHeight="1">
      <c r="A975" s="550"/>
      <c r="B975" s="449"/>
      <c r="C975" s="438"/>
      <c r="D975" s="440"/>
      <c r="E975" s="442"/>
      <c r="F975" s="443"/>
      <c r="G975" s="444"/>
      <c r="H975" s="448"/>
    </row>
    <row r="976" spans="1:8" ht="18" customHeight="1">
      <c r="A976" s="550"/>
      <c r="B976" s="449"/>
      <c r="C976" s="438"/>
      <c r="D976" s="440"/>
      <c r="E976" s="442"/>
      <c r="F976" s="443"/>
      <c r="G976" s="444"/>
      <c r="H976" s="448"/>
    </row>
    <row r="977" spans="1:8" ht="18" customHeight="1">
      <c r="A977" s="550"/>
      <c r="B977" s="449"/>
      <c r="C977" s="438"/>
      <c r="D977" s="440"/>
      <c r="E977" s="442"/>
      <c r="F977" s="443"/>
      <c r="G977" s="444"/>
      <c r="H977" s="448"/>
    </row>
    <row r="978" spans="1:8" ht="18" customHeight="1">
      <c r="A978" s="550"/>
      <c r="B978" s="449"/>
      <c r="C978" s="438"/>
      <c r="D978" s="440"/>
      <c r="E978" s="442"/>
      <c r="F978" s="443"/>
      <c r="G978" s="444"/>
      <c r="H978" s="448"/>
    </row>
    <row r="979" spans="1:8" ht="18" customHeight="1">
      <c r="A979" s="550"/>
      <c r="B979" s="449"/>
      <c r="C979" s="438"/>
      <c r="D979" s="440"/>
      <c r="E979" s="442"/>
      <c r="F979" s="443"/>
      <c r="G979" s="444"/>
      <c r="H979" s="448"/>
    </row>
    <row r="980" spans="1:8" ht="18" customHeight="1">
      <c r="A980" s="550"/>
      <c r="B980" s="449"/>
      <c r="C980" s="438"/>
      <c r="D980" s="440"/>
      <c r="E980" s="442"/>
      <c r="F980" s="443"/>
      <c r="G980" s="444"/>
      <c r="H980" s="448"/>
    </row>
    <row r="981" spans="1:8" ht="18" customHeight="1">
      <c r="A981" s="550"/>
      <c r="B981" s="449"/>
      <c r="C981" s="438"/>
      <c r="D981" s="440"/>
      <c r="E981" s="442"/>
      <c r="F981" s="443"/>
      <c r="G981" s="444"/>
      <c r="H981" s="448"/>
    </row>
    <row r="982" spans="1:8" ht="18" customHeight="1">
      <c r="A982" s="550"/>
      <c r="B982" s="449"/>
      <c r="C982" s="438"/>
      <c r="D982" s="440"/>
      <c r="E982" s="442"/>
      <c r="F982" s="443"/>
      <c r="G982" s="444"/>
      <c r="H982" s="448"/>
    </row>
    <row r="983" spans="1:8" ht="18" customHeight="1">
      <c r="A983" s="550"/>
      <c r="B983" s="449"/>
      <c r="C983" s="438"/>
      <c r="D983" s="440"/>
      <c r="E983" s="442"/>
      <c r="F983" s="443"/>
      <c r="G983" s="444"/>
      <c r="H983" s="448"/>
    </row>
    <row r="984" spans="1:8" ht="18" customHeight="1">
      <c r="A984" s="550"/>
      <c r="B984" s="449"/>
      <c r="C984" s="438"/>
      <c r="D984" s="440"/>
      <c r="E984" s="442"/>
      <c r="F984" s="443"/>
      <c r="G984" s="444"/>
      <c r="H984" s="448"/>
    </row>
    <row r="985" spans="1:8" ht="18" customHeight="1">
      <c r="A985" s="550"/>
      <c r="B985" s="449"/>
      <c r="C985" s="438"/>
      <c r="D985" s="440"/>
      <c r="E985" s="442"/>
      <c r="F985" s="443"/>
      <c r="G985" s="444"/>
      <c r="H985" s="448"/>
    </row>
    <row r="986" spans="1:8" ht="18" customHeight="1">
      <c r="A986" s="550"/>
      <c r="B986" s="449"/>
      <c r="C986" s="438"/>
      <c r="D986" s="440"/>
      <c r="E986" s="442"/>
      <c r="F986" s="443"/>
      <c r="G986" s="444"/>
      <c r="H986" s="448"/>
    </row>
    <row r="987" spans="1:8" ht="18" customHeight="1">
      <c r="A987" s="550"/>
      <c r="B987" s="449"/>
      <c r="C987" s="438"/>
      <c r="D987" s="440"/>
      <c r="E987" s="442"/>
      <c r="F987" s="443"/>
      <c r="G987" s="444"/>
      <c r="H987" s="448"/>
    </row>
    <row r="988" spans="1:8" ht="18" customHeight="1">
      <c r="A988" s="550"/>
      <c r="B988" s="449"/>
      <c r="C988" s="438"/>
      <c r="D988" s="440"/>
      <c r="E988" s="442"/>
      <c r="F988" s="443"/>
      <c r="G988" s="444"/>
      <c r="H988" s="448"/>
    </row>
    <row r="989" spans="1:8" ht="18" customHeight="1">
      <c r="A989" s="550"/>
      <c r="B989" s="449"/>
      <c r="C989" s="438"/>
      <c r="D989" s="440"/>
      <c r="E989" s="442"/>
      <c r="F989" s="443"/>
      <c r="G989" s="444"/>
      <c r="H989" s="448"/>
    </row>
    <row r="990" spans="1:8" ht="18" customHeight="1">
      <c r="A990" s="550"/>
      <c r="B990" s="449"/>
      <c r="C990" s="438"/>
      <c r="D990" s="440"/>
      <c r="E990" s="442"/>
      <c r="F990" s="443"/>
      <c r="G990" s="444"/>
      <c r="H990" s="448"/>
    </row>
    <row r="991" spans="1:8" ht="18" customHeight="1">
      <c r="A991" s="550"/>
      <c r="B991" s="449"/>
      <c r="C991" s="438"/>
      <c r="D991" s="440"/>
      <c r="E991" s="442"/>
      <c r="F991" s="443"/>
      <c r="G991" s="444"/>
      <c r="H991" s="448"/>
    </row>
    <row r="992" spans="1:8" ht="18" customHeight="1">
      <c r="A992" s="550"/>
      <c r="B992" s="449"/>
      <c r="C992" s="438"/>
      <c r="D992" s="440"/>
      <c r="E992" s="442"/>
      <c r="F992" s="443"/>
      <c r="G992" s="444"/>
      <c r="H992" s="448"/>
    </row>
    <row r="993" spans="1:8" ht="18" customHeight="1">
      <c r="A993" s="550"/>
      <c r="B993" s="449"/>
      <c r="C993" s="438"/>
      <c r="D993" s="440"/>
      <c r="E993" s="442"/>
      <c r="F993" s="443"/>
      <c r="G993" s="444"/>
      <c r="H993" s="448"/>
    </row>
    <row r="994" spans="1:8" ht="18" customHeight="1">
      <c r="A994" s="550"/>
      <c r="B994" s="449"/>
      <c r="C994" s="438"/>
      <c r="D994" s="440"/>
      <c r="E994" s="442"/>
      <c r="F994" s="443"/>
      <c r="G994" s="444"/>
      <c r="H994" s="448"/>
    </row>
    <row r="995" spans="1:8" ht="18" customHeight="1">
      <c r="A995" s="550"/>
      <c r="B995" s="449"/>
      <c r="C995" s="438"/>
      <c r="D995" s="440"/>
      <c r="E995" s="442"/>
      <c r="F995" s="443"/>
      <c r="G995" s="444"/>
      <c r="H995" s="448"/>
    </row>
    <row r="996" spans="1:8" ht="18" customHeight="1">
      <c r="A996" s="550"/>
      <c r="B996" s="449"/>
      <c r="C996" s="438"/>
      <c r="D996" s="440"/>
      <c r="E996" s="442"/>
      <c r="F996" s="443"/>
      <c r="G996" s="444"/>
      <c r="H996" s="448"/>
    </row>
    <row r="997" spans="1:8" ht="18" customHeight="1">
      <c r="A997" s="550"/>
      <c r="B997" s="449"/>
      <c r="C997" s="438"/>
      <c r="D997" s="440"/>
      <c r="E997" s="442"/>
      <c r="F997" s="443"/>
      <c r="G997" s="444"/>
      <c r="H997" s="448"/>
    </row>
    <row r="998" spans="1:8" ht="18" customHeight="1" thickBot="1">
      <c r="A998" s="550"/>
      <c r="B998" s="449"/>
      <c r="C998" s="438"/>
      <c r="D998" s="440"/>
      <c r="E998" s="442"/>
      <c r="F998" s="443"/>
      <c r="G998" s="444"/>
      <c r="H998" s="448"/>
    </row>
    <row r="999" spans="1:8" ht="18" customHeight="1">
      <c r="A999" s="550"/>
      <c r="B999" s="437"/>
      <c r="C999" s="438"/>
      <c r="D999" s="436"/>
      <c r="E999" s="439"/>
      <c r="F999" s="557"/>
      <c r="G999" s="558"/>
      <c r="H999" s="559"/>
    </row>
    <row r="1000" spans="1:8" ht="18" customHeight="1" thickBot="1">
      <c r="A1000" s="550"/>
      <c r="B1000" s="447"/>
      <c r="C1000" s="438"/>
      <c r="D1000" s="440"/>
      <c r="E1000" s="441"/>
      <c r="F1000" s="551"/>
      <c r="G1000" s="446"/>
      <c r="H1000" s="560"/>
    </row>
    <row r="1001" spans="1:8">
      <c r="A1001" s="549"/>
      <c r="B1001" s="447"/>
      <c r="C1001" s="438"/>
      <c r="D1001" s="440"/>
      <c r="E1001" s="442"/>
      <c r="F1001" s="443"/>
      <c r="G1001" s="446"/>
      <c r="H1001" s="448"/>
    </row>
    <row r="1002" spans="1:8">
      <c r="A1002" s="550"/>
      <c r="B1002" s="449"/>
      <c r="C1002" s="438"/>
      <c r="D1002" s="440"/>
      <c r="E1002" s="442"/>
      <c r="F1002" s="443"/>
      <c r="G1002" s="446"/>
      <c r="H1002" s="560"/>
    </row>
    <row r="1003" spans="1:8">
      <c r="A1003" s="550"/>
      <c r="B1003" s="449"/>
      <c r="C1003" s="438"/>
      <c r="D1003" s="440"/>
      <c r="E1003" s="442"/>
      <c r="F1003" s="443"/>
      <c r="G1003" s="444"/>
      <c r="H1003" s="560"/>
    </row>
    <row r="1004" spans="1:8">
      <c r="A1004" s="550"/>
      <c r="B1004" s="449"/>
      <c r="C1004" s="438"/>
      <c r="D1004" s="440"/>
      <c r="E1004" s="442"/>
      <c r="F1004" s="551"/>
      <c r="G1004" s="446"/>
      <c r="H1004" s="560"/>
    </row>
    <row r="1005" spans="1:8">
      <c r="A1005" s="550"/>
      <c r="B1005" s="449"/>
      <c r="C1005" s="438"/>
      <c r="D1005" s="440"/>
      <c r="E1005" s="442"/>
      <c r="F1005" s="443"/>
      <c r="G1005" s="444"/>
      <c r="H1005" s="560"/>
    </row>
    <row r="1006" spans="1:8">
      <c r="A1006" s="550"/>
      <c r="B1006" s="449"/>
      <c r="C1006" s="438"/>
      <c r="D1006" s="440"/>
      <c r="E1006" s="442"/>
      <c r="F1006" s="443"/>
      <c r="G1006" s="444"/>
      <c r="H1006" s="560"/>
    </row>
    <row r="1007" spans="1:8">
      <c r="A1007" s="550"/>
      <c r="B1007" s="449"/>
      <c r="C1007" s="438"/>
      <c r="D1007" s="440"/>
      <c r="E1007" s="442"/>
      <c r="F1007" s="443"/>
      <c r="G1007" s="446"/>
      <c r="H1007" s="448"/>
    </row>
    <row r="1008" spans="1:8">
      <c r="A1008" s="550"/>
      <c r="B1008" s="449"/>
      <c r="C1008" s="438"/>
      <c r="D1008" s="440"/>
      <c r="E1008" s="442"/>
      <c r="F1008" s="443"/>
      <c r="G1008" s="446"/>
      <c r="H1008" s="448"/>
    </row>
    <row r="1009" spans="1:8">
      <c r="A1009" s="550"/>
      <c r="B1009" s="449"/>
      <c r="C1009" s="438"/>
      <c r="D1009" s="440"/>
      <c r="E1009" s="442"/>
      <c r="F1009" s="443"/>
      <c r="G1009" s="446"/>
      <c r="H1009" s="448"/>
    </row>
    <row r="1010" spans="1:8">
      <c r="A1010" s="550"/>
      <c r="B1010" s="449"/>
      <c r="C1010" s="438"/>
      <c r="D1010" s="440"/>
      <c r="E1010" s="442"/>
      <c r="F1010" s="443"/>
      <c r="G1010" s="446"/>
      <c r="H1010" s="448"/>
    </row>
    <row r="1011" spans="1:8">
      <c r="A1011" s="550"/>
      <c r="B1011" s="447"/>
      <c r="C1011" s="438"/>
      <c r="D1011" s="440"/>
      <c r="E1011" s="442"/>
      <c r="F1011" s="443"/>
      <c r="G1011" s="446"/>
      <c r="H1011" s="448"/>
    </row>
    <row r="1012" spans="1:8">
      <c r="A1012" s="550"/>
      <c r="B1012" s="447"/>
      <c r="C1012" s="438"/>
      <c r="D1012" s="440"/>
      <c r="E1012" s="442"/>
      <c r="F1012" s="443"/>
      <c r="G1012" s="446"/>
      <c r="H1012" s="448"/>
    </row>
    <row r="1013" spans="1:8">
      <c r="A1013" s="550"/>
      <c r="B1013" s="447"/>
      <c r="C1013" s="438"/>
      <c r="D1013" s="440"/>
      <c r="E1013" s="442"/>
      <c r="F1013" s="443"/>
      <c r="G1013" s="446"/>
      <c r="H1013" s="448"/>
    </row>
    <row r="1014" spans="1:8">
      <c r="A1014" s="550"/>
      <c r="B1014" s="449"/>
      <c r="C1014" s="438"/>
      <c r="D1014" s="440"/>
      <c r="E1014" s="442"/>
      <c r="F1014" s="443"/>
      <c r="G1014" s="446"/>
      <c r="H1014" s="448"/>
    </row>
    <row r="1015" spans="1:8">
      <c r="A1015" s="550"/>
      <c r="B1015" s="447"/>
      <c r="C1015" s="438"/>
      <c r="D1015" s="440"/>
      <c r="E1015" s="442"/>
      <c r="F1015" s="443"/>
      <c r="G1015" s="446"/>
      <c r="H1015" s="448"/>
    </row>
    <row r="1016" spans="1:8">
      <c r="A1016" s="550"/>
      <c r="B1016" s="447"/>
      <c r="C1016" s="438"/>
      <c r="D1016" s="440"/>
      <c r="E1016" s="442"/>
      <c r="F1016" s="443"/>
      <c r="G1016" s="446"/>
      <c r="H1016" s="448"/>
    </row>
    <row r="1017" spans="1:8">
      <c r="A1017" s="550"/>
      <c r="B1017" s="447"/>
      <c r="C1017" s="438"/>
      <c r="D1017" s="440"/>
      <c r="E1017" s="442"/>
      <c r="F1017" s="443"/>
      <c r="G1017" s="446"/>
      <c r="H1017" s="448"/>
    </row>
    <row r="1018" spans="1:8">
      <c r="A1018" s="550"/>
      <c r="B1018" s="447"/>
      <c r="C1018" s="438"/>
      <c r="D1018" s="440"/>
      <c r="E1018" s="442"/>
      <c r="F1018" s="443"/>
      <c r="G1018" s="446"/>
      <c r="H1018" s="448"/>
    </row>
    <row r="1019" spans="1:8">
      <c r="A1019" s="550"/>
      <c r="B1019" s="449"/>
      <c r="C1019" s="438"/>
      <c r="D1019" s="440"/>
      <c r="E1019" s="442"/>
      <c r="F1019" s="443"/>
      <c r="G1019" s="446"/>
      <c r="H1019" s="448"/>
    </row>
    <row r="1020" spans="1:8">
      <c r="A1020" s="550"/>
      <c r="B1020" s="449"/>
      <c r="C1020" s="438"/>
      <c r="D1020" s="440"/>
      <c r="E1020" s="442"/>
      <c r="F1020" s="443"/>
      <c r="G1020" s="446"/>
      <c r="H1020" s="448"/>
    </row>
    <row r="1021" spans="1:8">
      <c r="A1021" s="550"/>
      <c r="B1021" s="449"/>
      <c r="C1021" s="438"/>
      <c r="D1021" s="440"/>
      <c r="E1021" s="442"/>
      <c r="F1021" s="443"/>
      <c r="G1021" s="446"/>
      <c r="H1021" s="448"/>
    </row>
    <row r="1022" spans="1:8">
      <c r="A1022" s="550"/>
      <c r="B1022" s="449"/>
      <c r="C1022" s="438"/>
      <c r="D1022" s="440"/>
      <c r="E1022" s="442"/>
      <c r="F1022" s="443"/>
      <c r="G1022" s="446"/>
      <c r="H1022" s="448"/>
    </row>
    <row r="1023" spans="1:8">
      <c r="A1023" s="550"/>
      <c r="B1023" s="449"/>
      <c r="C1023" s="438"/>
      <c r="D1023" s="440"/>
      <c r="E1023" s="442"/>
      <c r="F1023" s="443"/>
      <c r="G1023" s="446"/>
      <c r="H1023" s="448"/>
    </row>
    <row r="1024" spans="1:8">
      <c r="A1024" s="550"/>
      <c r="B1024" s="449"/>
      <c r="C1024" s="438"/>
      <c r="D1024" s="440"/>
      <c r="E1024" s="442"/>
      <c r="F1024" s="443"/>
      <c r="G1024" s="446"/>
      <c r="H1024" s="448"/>
    </row>
    <row r="1025" spans="1:8">
      <c r="A1025" s="550"/>
      <c r="B1025" s="449"/>
      <c r="C1025" s="438"/>
      <c r="D1025" s="440"/>
      <c r="E1025" s="442"/>
      <c r="F1025" s="443"/>
      <c r="G1025" s="446"/>
      <c r="H1025" s="448"/>
    </row>
    <row r="1026" spans="1:8">
      <c r="A1026" s="550"/>
      <c r="B1026" s="449"/>
      <c r="C1026" s="438"/>
      <c r="D1026" s="440"/>
      <c r="E1026" s="442"/>
      <c r="F1026" s="443"/>
      <c r="G1026" s="446"/>
      <c r="H1026" s="448"/>
    </row>
    <row r="1027" spans="1:8">
      <c r="A1027" s="550"/>
      <c r="B1027" s="449"/>
      <c r="C1027" s="438"/>
      <c r="D1027" s="440"/>
      <c r="E1027" s="442"/>
      <c r="F1027" s="443"/>
      <c r="G1027" s="446"/>
      <c r="H1027" s="448"/>
    </row>
    <row r="1028" spans="1:8">
      <c r="A1028" s="550"/>
      <c r="B1028" s="449"/>
      <c r="C1028" s="438"/>
      <c r="D1028" s="440"/>
      <c r="E1028" s="442"/>
      <c r="F1028" s="443"/>
      <c r="G1028" s="446"/>
      <c r="H1028" s="448"/>
    </row>
    <row r="1029" spans="1:8">
      <c r="A1029" s="550"/>
      <c r="B1029" s="449"/>
      <c r="C1029" s="438"/>
      <c r="D1029" s="440"/>
      <c r="E1029" s="442"/>
      <c r="F1029" s="443"/>
      <c r="G1029" s="446"/>
      <c r="H1029" s="448"/>
    </row>
    <row r="1030" spans="1:8">
      <c r="A1030" s="550"/>
      <c r="B1030" s="449"/>
      <c r="C1030" s="438"/>
      <c r="D1030" s="440"/>
      <c r="E1030" s="442"/>
      <c r="F1030" s="443"/>
      <c r="G1030" s="446"/>
      <c r="H1030" s="448"/>
    </row>
    <row r="1031" spans="1:8">
      <c r="A1031" s="550"/>
      <c r="B1031" s="449"/>
      <c r="C1031" s="438"/>
      <c r="D1031" s="440"/>
      <c r="E1031" s="442"/>
      <c r="F1031" s="443"/>
      <c r="G1031" s="446"/>
      <c r="H1031" s="448"/>
    </row>
    <row r="1032" spans="1:8">
      <c r="A1032" s="550"/>
      <c r="B1032" s="449"/>
      <c r="C1032" s="438"/>
      <c r="D1032" s="440"/>
      <c r="E1032" s="442"/>
      <c r="F1032" s="443"/>
      <c r="G1032" s="446"/>
      <c r="H1032" s="448"/>
    </row>
    <row r="1033" spans="1:8">
      <c r="A1033" s="550"/>
      <c r="B1033" s="449"/>
      <c r="C1033" s="438"/>
      <c r="D1033" s="440"/>
      <c r="E1033" s="442"/>
      <c r="F1033" s="443"/>
      <c r="G1033" s="446"/>
      <c r="H1033" s="448"/>
    </row>
    <row r="1034" spans="1:8">
      <c r="A1034" s="550"/>
      <c r="B1034" s="449"/>
      <c r="C1034" s="438"/>
      <c r="D1034" s="440"/>
      <c r="E1034" s="442"/>
      <c r="F1034" s="443"/>
      <c r="G1034" s="446"/>
      <c r="H1034" s="448"/>
    </row>
    <row r="1035" spans="1:8">
      <c r="A1035" s="550"/>
      <c r="B1035" s="449"/>
      <c r="C1035" s="438"/>
      <c r="D1035" s="440"/>
      <c r="E1035" s="442"/>
      <c r="F1035" s="443"/>
      <c r="G1035" s="446"/>
      <c r="H1035" s="448"/>
    </row>
    <row r="1036" spans="1:8">
      <c r="A1036" s="550"/>
      <c r="B1036" s="449"/>
      <c r="C1036" s="438"/>
      <c r="D1036" s="440"/>
      <c r="E1036" s="442"/>
      <c r="F1036" s="443"/>
      <c r="G1036" s="446"/>
      <c r="H1036" s="448"/>
    </row>
    <row r="1037" spans="1:8">
      <c r="A1037" s="550"/>
      <c r="B1037" s="449"/>
      <c r="C1037" s="438"/>
      <c r="D1037" s="440"/>
      <c r="E1037" s="442"/>
      <c r="F1037" s="443"/>
      <c r="G1037" s="446"/>
      <c r="H1037" s="448"/>
    </row>
    <row r="1038" spans="1:8">
      <c r="A1038" s="550"/>
      <c r="B1038" s="447"/>
      <c r="C1038" s="438"/>
      <c r="D1038" s="440"/>
      <c r="E1038" s="442"/>
      <c r="F1038" s="443"/>
      <c r="G1038" s="446"/>
      <c r="H1038" s="448"/>
    </row>
    <row r="1039" spans="1:8">
      <c r="A1039" s="550"/>
      <c r="B1039" s="447"/>
      <c r="C1039" s="438"/>
      <c r="D1039" s="440"/>
      <c r="E1039" s="442"/>
      <c r="F1039" s="443"/>
      <c r="G1039" s="446"/>
      <c r="H1039" s="448"/>
    </row>
    <row r="1040" spans="1:8">
      <c r="A1040" s="550"/>
      <c r="B1040" s="447"/>
      <c r="C1040" s="438"/>
      <c r="D1040" s="440"/>
      <c r="E1040" s="442"/>
      <c r="F1040" s="443"/>
      <c r="G1040" s="446"/>
      <c r="H1040" s="448"/>
    </row>
    <row r="1041" spans="1:8">
      <c r="A1041" s="550"/>
      <c r="B1041" s="447"/>
      <c r="C1041" s="438"/>
      <c r="D1041" s="440"/>
      <c r="E1041" s="442"/>
      <c r="F1041" s="443"/>
      <c r="G1041" s="446"/>
      <c r="H1041" s="448"/>
    </row>
    <row r="1042" spans="1:8">
      <c r="A1042" s="550"/>
      <c r="B1042" s="447"/>
      <c r="C1042" s="438"/>
      <c r="D1042" s="440"/>
      <c r="E1042" s="442"/>
      <c r="F1042" s="443"/>
      <c r="G1042" s="446"/>
      <c r="H1042" s="448"/>
    </row>
    <row r="1043" spans="1:8">
      <c r="A1043" s="550"/>
      <c r="B1043" s="449"/>
      <c r="C1043" s="438"/>
      <c r="D1043" s="440"/>
      <c r="E1043" s="442"/>
      <c r="F1043" s="443"/>
      <c r="G1043" s="446"/>
      <c r="H1043" s="448"/>
    </row>
    <row r="1044" spans="1:8">
      <c r="A1044" s="550"/>
      <c r="B1044" s="447"/>
      <c r="C1044" s="438"/>
      <c r="D1044" s="440"/>
      <c r="E1044" s="442"/>
      <c r="F1044" s="443"/>
      <c r="G1044" s="446"/>
      <c r="H1044" s="448"/>
    </row>
    <row r="1045" spans="1:8">
      <c r="A1045" s="550"/>
      <c r="B1045" s="449"/>
      <c r="C1045" s="438"/>
      <c r="D1045" s="440"/>
      <c r="E1045" s="442"/>
      <c r="F1045" s="443"/>
      <c r="G1045" s="446"/>
      <c r="H1045" s="448"/>
    </row>
    <row r="1046" spans="1:8">
      <c r="A1046" s="550"/>
      <c r="B1046" s="449"/>
      <c r="C1046" s="438"/>
      <c r="D1046" s="440"/>
      <c r="E1046" s="442"/>
      <c r="F1046" s="443"/>
      <c r="G1046" s="446"/>
      <c r="H1046" s="448"/>
    </row>
    <row r="1047" spans="1:8">
      <c r="A1047" s="550"/>
      <c r="B1047" s="449"/>
      <c r="C1047" s="438"/>
      <c r="D1047" s="440"/>
      <c r="E1047" s="442"/>
      <c r="F1047" s="443"/>
      <c r="G1047" s="446"/>
      <c r="H1047" s="448"/>
    </row>
    <row r="1048" spans="1:8">
      <c r="A1048" s="550"/>
      <c r="B1048" s="449"/>
      <c r="C1048" s="438"/>
      <c r="D1048" s="440"/>
      <c r="E1048" s="442"/>
      <c r="F1048" s="443"/>
      <c r="G1048" s="446"/>
      <c r="H1048" s="448"/>
    </row>
    <row r="1049" spans="1:8">
      <c r="A1049" s="550"/>
      <c r="B1049" s="449"/>
      <c r="C1049" s="438"/>
      <c r="D1049" s="440"/>
      <c r="E1049" s="442"/>
      <c r="F1049" s="443"/>
      <c r="G1049" s="446"/>
      <c r="H1049" s="448"/>
    </row>
    <row r="1050" spans="1:8">
      <c r="A1050" s="550"/>
      <c r="B1050" s="449"/>
      <c r="C1050" s="438"/>
      <c r="D1050" s="440"/>
      <c r="E1050" s="442"/>
      <c r="F1050" s="443"/>
      <c r="G1050" s="446"/>
      <c r="H1050" s="448"/>
    </row>
    <row r="1051" spans="1:8">
      <c r="A1051" s="550"/>
      <c r="B1051" s="449"/>
      <c r="C1051" s="438"/>
      <c r="D1051" s="440"/>
      <c r="E1051" s="442"/>
      <c r="F1051" s="443"/>
      <c r="G1051" s="446"/>
      <c r="H1051" s="448"/>
    </row>
    <row r="1052" spans="1:8">
      <c r="A1052" s="550"/>
      <c r="B1052" s="449"/>
      <c r="C1052" s="438"/>
      <c r="D1052" s="440"/>
      <c r="E1052" s="442"/>
      <c r="F1052" s="443"/>
      <c r="G1052" s="446"/>
      <c r="H1052" s="448"/>
    </row>
    <row r="1053" spans="1:8">
      <c r="A1053" s="550"/>
      <c r="B1053" s="449"/>
      <c r="C1053" s="438"/>
      <c r="D1053" s="440"/>
      <c r="E1053" s="442"/>
      <c r="F1053" s="443"/>
      <c r="G1053" s="446"/>
      <c r="H1053" s="448"/>
    </row>
    <row r="1054" spans="1:8">
      <c r="A1054" s="550"/>
      <c r="B1054" s="449"/>
      <c r="C1054" s="438"/>
      <c r="D1054" s="440"/>
      <c r="E1054" s="442"/>
      <c r="F1054" s="443"/>
      <c r="G1054" s="446"/>
      <c r="H1054" s="448"/>
    </row>
    <row r="1055" spans="1:8">
      <c r="A1055" s="550"/>
      <c r="B1055" s="449"/>
      <c r="C1055" s="438"/>
      <c r="D1055" s="440"/>
      <c r="E1055" s="442"/>
      <c r="F1055" s="443"/>
      <c r="G1055" s="446"/>
      <c r="H1055" s="448"/>
    </row>
    <row r="1056" spans="1:8">
      <c r="A1056" s="550"/>
      <c r="B1056" s="449"/>
      <c r="C1056" s="438"/>
      <c r="D1056" s="440"/>
      <c r="E1056" s="442"/>
      <c r="F1056" s="443"/>
      <c r="G1056" s="446"/>
      <c r="H1056" s="448"/>
    </row>
    <row r="1057" spans="1:8">
      <c r="A1057" s="550"/>
      <c r="B1057" s="449"/>
      <c r="C1057" s="438"/>
      <c r="D1057" s="440"/>
      <c r="E1057" s="442"/>
      <c r="F1057" s="443"/>
      <c r="G1057" s="446"/>
      <c r="H1057" s="448"/>
    </row>
    <row r="1058" spans="1:8">
      <c r="A1058" s="550"/>
      <c r="B1058" s="449"/>
      <c r="C1058" s="438"/>
      <c r="D1058" s="440"/>
      <c r="E1058" s="442"/>
      <c r="F1058" s="443"/>
      <c r="G1058" s="446"/>
      <c r="H1058" s="448"/>
    </row>
    <row r="1059" spans="1:8">
      <c r="A1059" s="550"/>
      <c r="B1059" s="449"/>
      <c r="C1059" s="438"/>
      <c r="D1059" s="440"/>
      <c r="E1059" s="442"/>
      <c r="F1059" s="443"/>
      <c r="G1059" s="446"/>
      <c r="H1059" s="448"/>
    </row>
    <row r="1060" spans="1:8">
      <c r="A1060" s="550"/>
      <c r="B1060" s="449"/>
      <c r="C1060" s="438"/>
      <c r="D1060" s="440"/>
      <c r="E1060" s="442"/>
      <c r="F1060" s="443"/>
      <c r="G1060" s="446"/>
      <c r="H1060" s="448"/>
    </row>
    <row r="1061" spans="1:8">
      <c r="A1061" s="550"/>
      <c r="B1061" s="449"/>
      <c r="C1061" s="438"/>
      <c r="D1061" s="440"/>
      <c r="E1061" s="442"/>
      <c r="F1061" s="443"/>
      <c r="G1061" s="446"/>
      <c r="H1061" s="448"/>
    </row>
    <row r="1062" spans="1:8">
      <c r="A1062" s="550"/>
      <c r="B1062" s="449"/>
      <c r="C1062" s="438"/>
      <c r="D1062" s="440"/>
      <c r="E1062" s="442"/>
      <c r="F1062" s="443"/>
      <c r="G1062" s="446"/>
      <c r="H1062" s="448"/>
    </row>
    <row r="1063" spans="1:8">
      <c r="A1063" s="550"/>
      <c r="B1063" s="449"/>
      <c r="C1063" s="438"/>
      <c r="D1063" s="440"/>
      <c r="E1063" s="442"/>
      <c r="F1063" s="443"/>
      <c r="G1063" s="446"/>
      <c r="H1063" s="448"/>
    </row>
    <row r="1064" spans="1:8">
      <c r="A1064" s="550"/>
      <c r="B1064" s="449"/>
      <c r="C1064" s="438"/>
      <c r="D1064" s="440"/>
      <c r="E1064" s="442"/>
      <c r="F1064" s="443"/>
      <c r="G1064" s="446"/>
      <c r="H1064" s="448"/>
    </row>
    <row r="1065" spans="1:8">
      <c r="A1065" s="550"/>
      <c r="B1065" s="449"/>
      <c r="C1065" s="438"/>
      <c r="D1065" s="440"/>
      <c r="E1065" s="442"/>
      <c r="F1065" s="443"/>
      <c r="G1065" s="446"/>
      <c r="H1065" s="448"/>
    </row>
    <row r="1066" spans="1:8">
      <c r="A1066" s="550"/>
      <c r="B1066" s="449"/>
      <c r="C1066" s="438"/>
      <c r="D1066" s="440"/>
      <c r="E1066" s="442"/>
      <c r="F1066" s="443"/>
      <c r="G1066" s="446"/>
      <c r="H1066" s="448"/>
    </row>
    <row r="1067" spans="1:8">
      <c r="A1067" s="550"/>
      <c r="B1067" s="449"/>
      <c r="C1067" s="438"/>
      <c r="D1067" s="440"/>
      <c r="E1067" s="442"/>
      <c r="F1067" s="443"/>
      <c r="G1067" s="446"/>
      <c r="H1067" s="448"/>
    </row>
    <row r="1068" spans="1:8">
      <c r="A1068" s="550"/>
      <c r="B1068" s="449"/>
      <c r="C1068" s="438"/>
      <c r="D1068" s="440"/>
      <c r="E1068" s="442"/>
      <c r="F1068" s="443"/>
      <c r="G1068" s="446"/>
      <c r="H1068" s="448"/>
    </row>
    <row r="1069" spans="1:8">
      <c r="A1069" s="550"/>
      <c r="B1069" s="449"/>
      <c r="C1069" s="438"/>
      <c r="D1069" s="440"/>
      <c r="E1069" s="442"/>
      <c r="F1069" s="443"/>
      <c r="G1069" s="446"/>
      <c r="H1069" s="448"/>
    </row>
    <row r="1070" spans="1:8">
      <c r="A1070" s="550"/>
      <c r="B1070" s="449"/>
      <c r="C1070" s="438"/>
      <c r="D1070" s="440"/>
      <c r="E1070" s="442"/>
      <c r="F1070" s="443"/>
      <c r="G1070" s="446"/>
      <c r="H1070" s="448"/>
    </row>
    <row r="1071" spans="1:8">
      <c r="A1071" s="550"/>
      <c r="B1071" s="449"/>
      <c r="C1071" s="438"/>
      <c r="D1071" s="440"/>
      <c r="E1071" s="442"/>
      <c r="F1071" s="443"/>
      <c r="G1071" s="446"/>
      <c r="H1071" s="448"/>
    </row>
    <row r="1072" spans="1:8">
      <c r="A1072" s="550"/>
      <c r="B1072" s="449"/>
      <c r="C1072" s="438"/>
      <c r="D1072" s="440"/>
      <c r="E1072" s="442"/>
      <c r="F1072" s="443"/>
      <c r="G1072" s="446"/>
      <c r="H1072" s="448"/>
    </row>
    <row r="1073" spans="1:8">
      <c r="A1073" s="550"/>
      <c r="B1073" s="449"/>
      <c r="C1073" s="438"/>
      <c r="D1073" s="440"/>
      <c r="E1073" s="442"/>
      <c r="F1073" s="443"/>
      <c r="G1073" s="446"/>
      <c r="H1073" s="448"/>
    </row>
    <row r="1074" spans="1:8">
      <c r="A1074" s="550"/>
      <c r="B1074" s="449"/>
      <c r="C1074" s="438"/>
      <c r="D1074" s="440"/>
      <c r="E1074" s="442"/>
      <c r="F1074" s="443"/>
      <c r="G1074" s="446"/>
      <c r="H1074" s="448"/>
    </row>
    <row r="1075" spans="1:8">
      <c r="A1075" s="550"/>
      <c r="B1075" s="449"/>
      <c r="C1075" s="438"/>
      <c r="D1075" s="440"/>
      <c r="E1075" s="442"/>
      <c r="F1075" s="443"/>
      <c r="G1075" s="446"/>
      <c r="H1075" s="448"/>
    </row>
    <row r="1076" spans="1:8">
      <c r="A1076" s="550"/>
      <c r="B1076" s="449"/>
      <c r="C1076" s="438"/>
      <c r="D1076" s="440"/>
      <c r="E1076" s="442"/>
      <c r="F1076" s="443"/>
      <c r="G1076" s="446"/>
      <c r="H1076" s="448"/>
    </row>
    <row r="1077" spans="1:8">
      <c r="A1077" s="550"/>
      <c r="B1077" s="449"/>
      <c r="C1077" s="438"/>
      <c r="D1077" s="440"/>
      <c r="E1077" s="442"/>
      <c r="F1077" s="443"/>
      <c r="G1077" s="446"/>
      <c r="H1077" s="448"/>
    </row>
    <row r="1078" spans="1:8">
      <c r="A1078" s="550"/>
      <c r="B1078" s="449"/>
      <c r="C1078" s="438"/>
      <c r="D1078" s="440"/>
      <c r="E1078" s="442"/>
      <c r="F1078" s="443"/>
      <c r="G1078" s="446"/>
      <c r="H1078" s="448"/>
    </row>
    <row r="1079" spans="1:8">
      <c r="A1079" s="550"/>
      <c r="B1079" s="449"/>
      <c r="C1079" s="438"/>
      <c r="D1079" s="440"/>
      <c r="E1079" s="442"/>
      <c r="F1079" s="443"/>
      <c r="G1079" s="446"/>
      <c r="H1079" s="448"/>
    </row>
    <row r="1080" spans="1:8">
      <c r="A1080" s="550"/>
      <c r="B1080" s="449"/>
      <c r="C1080" s="438"/>
      <c r="D1080" s="440"/>
      <c r="E1080" s="442"/>
      <c r="F1080" s="443"/>
      <c r="G1080" s="446"/>
      <c r="H1080" s="448"/>
    </row>
    <row r="1081" spans="1:8">
      <c r="A1081" s="550"/>
      <c r="B1081" s="449"/>
      <c r="C1081" s="438"/>
      <c r="D1081" s="440"/>
      <c r="E1081" s="442"/>
      <c r="F1081" s="443"/>
      <c r="G1081" s="446"/>
      <c r="H1081" s="448"/>
    </row>
    <row r="1082" spans="1:8">
      <c r="A1082" s="550"/>
      <c r="B1082" s="449"/>
      <c r="C1082" s="438"/>
      <c r="D1082" s="440"/>
      <c r="E1082" s="442"/>
      <c r="F1082" s="443"/>
      <c r="G1082" s="446"/>
      <c r="H1082" s="448"/>
    </row>
    <row r="1083" spans="1:8">
      <c r="A1083" s="550"/>
      <c r="B1083" s="449"/>
      <c r="C1083" s="438"/>
      <c r="D1083" s="440"/>
      <c r="E1083" s="442"/>
      <c r="F1083" s="443"/>
      <c r="G1083" s="446"/>
      <c r="H1083" s="448"/>
    </row>
    <row r="1084" spans="1:8">
      <c r="A1084" s="550"/>
      <c r="B1084" s="449"/>
      <c r="C1084" s="438"/>
      <c r="D1084" s="440"/>
      <c r="E1084" s="442"/>
      <c r="F1084" s="443"/>
      <c r="G1084" s="446"/>
      <c r="H1084" s="448"/>
    </row>
    <row r="1085" spans="1:8">
      <c r="A1085" s="550"/>
      <c r="B1085" s="449"/>
      <c r="C1085" s="438"/>
      <c r="D1085" s="440"/>
      <c r="E1085" s="442"/>
      <c r="F1085" s="443"/>
      <c r="G1085" s="446"/>
      <c r="H1085" s="448"/>
    </row>
    <row r="1086" spans="1:8">
      <c r="A1086" s="550"/>
      <c r="B1086" s="449"/>
      <c r="C1086" s="438"/>
      <c r="D1086" s="440"/>
      <c r="E1086" s="442"/>
      <c r="F1086" s="443"/>
      <c r="G1086" s="446"/>
      <c r="H1086" s="448"/>
    </row>
    <row r="1087" spans="1:8">
      <c r="A1087" s="550"/>
      <c r="B1087" s="449"/>
      <c r="C1087" s="438"/>
      <c r="D1087" s="440"/>
      <c r="E1087" s="442"/>
      <c r="F1087" s="443"/>
      <c r="G1087" s="446"/>
      <c r="H1087" s="448"/>
    </row>
    <row r="1088" spans="1:8">
      <c r="A1088" s="550"/>
      <c r="B1088" s="449"/>
      <c r="C1088" s="438"/>
      <c r="D1088" s="440"/>
      <c r="E1088" s="442"/>
      <c r="F1088" s="443"/>
      <c r="G1088" s="446"/>
      <c r="H1088" s="448"/>
    </row>
    <row r="1089" spans="1:8">
      <c r="A1089" s="550"/>
      <c r="B1089" s="449"/>
      <c r="C1089" s="438"/>
      <c r="D1089" s="440"/>
      <c r="E1089" s="442"/>
      <c r="F1089" s="443"/>
      <c r="G1089" s="446"/>
      <c r="H1089" s="448"/>
    </row>
    <row r="1090" spans="1:8">
      <c r="A1090" s="550"/>
      <c r="B1090" s="449"/>
      <c r="C1090" s="438"/>
      <c r="D1090" s="440"/>
      <c r="E1090" s="442"/>
      <c r="F1090" s="443"/>
      <c r="G1090" s="446"/>
      <c r="H1090" s="448"/>
    </row>
    <row r="1091" spans="1:8">
      <c r="A1091" s="550"/>
      <c r="B1091" s="449"/>
      <c r="C1091" s="438"/>
      <c r="D1091" s="440"/>
      <c r="E1091" s="442"/>
      <c r="F1091" s="443"/>
      <c r="G1091" s="446"/>
      <c r="H1091" s="448"/>
    </row>
    <row r="1092" spans="1:8">
      <c r="A1092" s="550"/>
      <c r="B1092" s="449"/>
      <c r="C1092" s="438"/>
      <c r="D1092" s="440"/>
      <c r="E1092" s="442"/>
      <c r="F1092" s="443"/>
      <c r="G1092" s="446"/>
      <c r="H1092" s="448"/>
    </row>
    <row r="1093" spans="1:8">
      <c r="A1093" s="550"/>
      <c r="B1093" s="449"/>
      <c r="C1093" s="438"/>
      <c r="D1093" s="440"/>
      <c r="E1093" s="442"/>
      <c r="F1093" s="443"/>
      <c r="G1093" s="446"/>
      <c r="H1093" s="448"/>
    </row>
    <row r="1094" spans="1:8">
      <c r="A1094" s="550"/>
      <c r="B1094" s="449"/>
      <c r="C1094" s="438"/>
      <c r="D1094" s="440"/>
      <c r="E1094" s="442"/>
      <c r="F1094" s="443"/>
      <c r="G1094" s="446"/>
      <c r="H1094" s="448"/>
    </row>
    <row r="1095" spans="1:8">
      <c r="A1095" s="550"/>
      <c r="B1095" s="449"/>
      <c r="C1095" s="438"/>
      <c r="D1095" s="440"/>
      <c r="E1095" s="442"/>
      <c r="F1095" s="443"/>
      <c r="G1095" s="446"/>
      <c r="H1095" s="448"/>
    </row>
    <row r="1096" spans="1:8">
      <c r="A1096" s="550"/>
      <c r="B1096" s="449"/>
      <c r="C1096" s="438"/>
      <c r="D1096" s="440"/>
      <c r="E1096" s="442"/>
      <c r="F1096" s="443"/>
      <c r="G1096" s="446"/>
      <c r="H1096" s="448"/>
    </row>
    <row r="1097" spans="1:8">
      <c r="A1097" s="550"/>
      <c r="B1097" s="447"/>
      <c r="C1097" s="438"/>
      <c r="D1097" s="440"/>
      <c r="E1097" s="442"/>
      <c r="F1097" s="443"/>
      <c r="G1097" s="446"/>
      <c r="H1097" s="448"/>
    </row>
    <row r="1098" spans="1:8">
      <c r="A1098" s="550"/>
      <c r="B1098" s="447"/>
      <c r="C1098" s="438"/>
      <c r="D1098" s="440"/>
      <c r="E1098" s="442"/>
      <c r="F1098" s="443"/>
      <c r="G1098" s="446"/>
      <c r="H1098" s="448"/>
    </row>
    <row r="1099" spans="1:8">
      <c r="A1099" s="550"/>
      <c r="B1099" s="449"/>
      <c r="C1099" s="438"/>
      <c r="D1099" s="440"/>
      <c r="E1099" s="442"/>
      <c r="F1099" s="443"/>
      <c r="G1099" s="446"/>
      <c r="H1099" s="448"/>
    </row>
    <row r="1100" spans="1:8">
      <c r="A1100" s="550"/>
      <c r="B1100" s="449"/>
      <c r="C1100" s="438"/>
      <c r="D1100" s="440"/>
      <c r="E1100" s="442"/>
      <c r="F1100" s="443"/>
      <c r="G1100" s="446"/>
      <c r="H1100" s="448"/>
    </row>
    <row r="1101" spans="1:8">
      <c r="A1101" s="550"/>
      <c r="B1101" s="449"/>
      <c r="C1101" s="438"/>
      <c r="D1101" s="440"/>
      <c r="E1101" s="442"/>
      <c r="F1101" s="443"/>
      <c r="G1101" s="446"/>
      <c r="H1101" s="448"/>
    </row>
    <row r="1102" spans="1:8">
      <c r="A1102" s="550"/>
      <c r="B1102" s="449"/>
      <c r="C1102" s="438"/>
      <c r="D1102" s="440"/>
      <c r="E1102" s="442"/>
      <c r="F1102" s="443"/>
      <c r="G1102" s="446"/>
      <c r="H1102" s="448"/>
    </row>
    <row r="1103" spans="1:8">
      <c r="A1103" s="550"/>
      <c r="B1103" s="449"/>
      <c r="C1103" s="438"/>
      <c r="D1103" s="440"/>
      <c r="E1103" s="442"/>
      <c r="F1103" s="443"/>
      <c r="G1103" s="446"/>
      <c r="H1103" s="448"/>
    </row>
    <row r="1104" spans="1:8">
      <c r="A1104" s="550"/>
      <c r="B1104" s="449"/>
      <c r="C1104" s="438"/>
      <c r="D1104" s="440"/>
      <c r="E1104" s="442"/>
      <c r="F1104" s="443"/>
      <c r="G1104" s="446"/>
      <c r="H1104" s="448"/>
    </row>
    <row r="1105" spans="1:8">
      <c r="A1105" s="550"/>
      <c r="B1105" s="449"/>
      <c r="C1105" s="438"/>
      <c r="D1105" s="440"/>
      <c r="E1105" s="442"/>
      <c r="F1105" s="443"/>
      <c r="G1105" s="446"/>
      <c r="H1105" s="448"/>
    </row>
    <row r="1106" spans="1:8">
      <c r="A1106" s="550"/>
      <c r="B1106" s="449"/>
      <c r="C1106" s="438"/>
      <c r="D1106" s="440"/>
      <c r="E1106" s="442"/>
      <c r="F1106" s="443"/>
      <c r="G1106" s="446"/>
      <c r="H1106" s="448"/>
    </row>
    <row r="1107" spans="1:8">
      <c r="A1107" s="550"/>
      <c r="B1107" s="449"/>
      <c r="C1107" s="438"/>
      <c r="D1107" s="440"/>
      <c r="E1107" s="442"/>
      <c r="F1107" s="443"/>
      <c r="G1107" s="446"/>
      <c r="H1107" s="448"/>
    </row>
    <row r="1108" spans="1:8">
      <c r="A1108" s="550"/>
      <c r="B1108" s="449"/>
      <c r="C1108" s="438"/>
      <c r="D1108" s="440"/>
      <c r="E1108" s="442"/>
      <c r="F1108" s="443"/>
      <c r="G1108" s="446"/>
      <c r="H1108" s="448"/>
    </row>
    <row r="1109" spans="1:8">
      <c r="A1109" s="550"/>
      <c r="B1109" s="447"/>
      <c r="C1109" s="438"/>
      <c r="D1109" s="440"/>
      <c r="E1109" s="442"/>
      <c r="F1109" s="443"/>
      <c r="G1109" s="446"/>
      <c r="H1109" s="448"/>
    </row>
    <row r="1110" spans="1:8">
      <c r="A1110" s="550"/>
      <c r="B1110" s="447"/>
      <c r="C1110" s="438"/>
      <c r="D1110" s="440"/>
      <c r="E1110" s="442"/>
      <c r="F1110" s="443"/>
      <c r="G1110" s="446"/>
      <c r="H1110" s="448"/>
    </row>
    <row r="1111" spans="1:8">
      <c r="A1111" s="550"/>
      <c r="B1111" s="447"/>
      <c r="C1111" s="438"/>
      <c r="D1111" s="440"/>
      <c r="E1111" s="442"/>
      <c r="F1111" s="443"/>
      <c r="G1111" s="446"/>
      <c r="H1111" s="448"/>
    </row>
    <row r="1112" spans="1:8">
      <c r="A1112" s="550"/>
      <c r="B1112" s="447"/>
      <c r="C1112" s="438"/>
      <c r="D1112" s="440"/>
      <c r="E1112" s="442"/>
      <c r="F1112" s="443"/>
      <c r="G1112" s="446"/>
      <c r="H1112" s="448"/>
    </row>
    <row r="1113" spans="1:8">
      <c r="A1113" s="550"/>
      <c r="B1113" s="447"/>
      <c r="C1113" s="438"/>
      <c r="D1113" s="440"/>
      <c r="E1113" s="442"/>
      <c r="F1113" s="443"/>
      <c r="G1113" s="446"/>
      <c r="H1113" s="448"/>
    </row>
    <row r="1114" spans="1:8">
      <c r="A1114" s="550"/>
      <c r="B1114" s="447"/>
      <c r="C1114" s="438"/>
      <c r="D1114" s="440"/>
      <c r="E1114" s="442"/>
      <c r="F1114" s="443"/>
      <c r="G1114" s="446"/>
      <c r="H1114" s="448"/>
    </row>
    <row r="1115" spans="1:8">
      <c r="A1115" s="550"/>
      <c r="B1115" s="447"/>
      <c r="C1115" s="438"/>
      <c r="D1115" s="440"/>
      <c r="E1115" s="442"/>
      <c r="F1115" s="443"/>
      <c r="G1115" s="446"/>
      <c r="H1115" s="448"/>
    </row>
    <row r="1116" spans="1:8">
      <c r="A1116" s="550"/>
      <c r="B1116" s="447"/>
      <c r="C1116" s="438"/>
      <c r="D1116" s="440"/>
      <c r="E1116" s="442"/>
      <c r="F1116" s="443"/>
      <c r="G1116" s="446"/>
      <c r="H1116" s="448"/>
    </row>
    <row r="1117" spans="1:8">
      <c r="A1117" s="550"/>
      <c r="B1117" s="447"/>
      <c r="C1117" s="438"/>
      <c r="D1117" s="440"/>
      <c r="E1117" s="442"/>
      <c r="F1117" s="443"/>
      <c r="G1117" s="446"/>
      <c r="H1117" s="448"/>
    </row>
    <row r="1118" spans="1:8">
      <c r="A1118" s="550"/>
      <c r="B1118" s="447"/>
      <c r="C1118" s="438"/>
      <c r="D1118" s="440"/>
      <c r="E1118" s="442"/>
      <c r="F1118" s="443"/>
      <c r="G1118" s="446"/>
      <c r="H1118" s="448"/>
    </row>
    <row r="1119" spans="1:8">
      <c r="A1119" s="550"/>
      <c r="B1119" s="447"/>
      <c r="C1119" s="438"/>
      <c r="D1119" s="440"/>
      <c r="E1119" s="442"/>
      <c r="F1119" s="443"/>
      <c r="G1119" s="446"/>
      <c r="H1119" s="448"/>
    </row>
    <row r="1120" spans="1:8">
      <c r="A1120" s="550"/>
      <c r="B1120" s="447"/>
      <c r="C1120" s="438"/>
      <c r="D1120" s="440"/>
      <c r="E1120" s="442"/>
      <c r="F1120" s="443"/>
      <c r="G1120" s="446"/>
      <c r="H1120" s="448"/>
    </row>
    <row r="1121" spans="1:8">
      <c r="A1121" s="550"/>
      <c r="B1121" s="447"/>
      <c r="C1121" s="438"/>
      <c r="D1121" s="440"/>
      <c r="E1121" s="442"/>
      <c r="F1121" s="443"/>
      <c r="G1121" s="446"/>
      <c r="H1121" s="448"/>
    </row>
    <row r="1122" spans="1:8">
      <c r="A1122" s="550"/>
      <c r="B1122" s="447"/>
      <c r="C1122" s="438"/>
      <c r="D1122" s="440"/>
      <c r="E1122" s="442"/>
      <c r="F1122" s="443"/>
      <c r="G1122" s="446"/>
      <c r="H1122" s="448"/>
    </row>
    <row r="1123" spans="1:8">
      <c r="A1123" s="550"/>
      <c r="B1123" s="447"/>
      <c r="C1123" s="438"/>
      <c r="D1123" s="440"/>
      <c r="E1123" s="442"/>
      <c r="F1123" s="443"/>
      <c r="G1123" s="446"/>
      <c r="H1123" s="448"/>
    </row>
    <row r="1124" spans="1:8">
      <c r="A1124" s="550"/>
      <c r="B1124" s="447"/>
      <c r="C1124" s="438"/>
      <c r="D1124" s="440"/>
      <c r="E1124" s="442"/>
      <c r="F1124" s="443"/>
      <c r="G1124" s="446"/>
      <c r="H1124" s="448"/>
    </row>
    <row r="1125" spans="1:8">
      <c r="A1125" s="550"/>
      <c r="B1125" s="447"/>
      <c r="C1125" s="438"/>
      <c r="D1125" s="440"/>
      <c r="E1125" s="442"/>
      <c r="F1125" s="443"/>
      <c r="G1125" s="446"/>
      <c r="H1125" s="448"/>
    </row>
    <row r="1126" spans="1:8">
      <c r="A1126" s="550"/>
      <c r="B1126" s="447"/>
      <c r="C1126" s="438"/>
      <c r="D1126" s="440"/>
      <c r="E1126" s="442"/>
      <c r="F1126" s="443"/>
      <c r="G1126" s="446"/>
      <c r="H1126" s="448"/>
    </row>
    <row r="1127" spans="1:8">
      <c r="A1127" s="550"/>
      <c r="B1127" s="447"/>
      <c r="C1127" s="438"/>
      <c r="D1127" s="440"/>
      <c r="E1127" s="442"/>
      <c r="F1127" s="443"/>
      <c r="G1127" s="446"/>
      <c r="H1127" s="448"/>
    </row>
    <row r="1128" spans="1:8">
      <c r="A1128" s="550"/>
      <c r="B1128" s="447"/>
      <c r="C1128" s="438"/>
      <c r="D1128" s="440"/>
      <c r="E1128" s="442"/>
      <c r="F1128" s="443"/>
      <c r="G1128" s="446"/>
      <c r="H1128" s="448"/>
    </row>
    <row r="1129" spans="1:8">
      <c r="A1129" s="550"/>
      <c r="B1129" s="447"/>
      <c r="C1129" s="438"/>
      <c r="D1129" s="440"/>
      <c r="E1129" s="442"/>
      <c r="F1129" s="443"/>
      <c r="G1129" s="446"/>
      <c r="H1129" s="448"/>
    </row>
    <row r="1130" spans="1:8">
      <c r="A1130" s="550"/>
      <c r="B1130" s="449"/>
      <c r="C1130" s="438"/>
      <c r="D1130" s="440"/>
      <c r="E1130" s="442"/>
      <c r="F1130" s="443"/>
      <c r="G1130" s="446"/>
      <c r="H1130" s="448"/>
    </row>
    <row r="1131" spans="1:8">
      <c r="A1131" s="550"/>
      <c r="B1131" s="449"/>
      <c r="C1131" s="438"/>
      <c r="D1131" s="440"/>
      <c r="E1131" s="442"/>
      <c r="F1131" s="443"/>
      <c r="G1131" s="446"/>
      <c r="H1131" s="448"/>
    </row>
    <row r="1132" spans="1:8">
      <c r="A1132" s="550"/>
      <c r="B1132" s="449"/>
      <c r="C1132" s="438"/>
      <c r="D1132" s="440"/>
      <c r="E1132" s="442"/>
      <c r="F1132" s="443"/>
      <c r="G1132" s="446"/>
      <c r="H1132" s="448"/>
    </row>
    <row r="1133" spans="1:8">
      <c r="A1133" s="550"/>
      <c r="B1133" s="449"/>
      <c r="C1133" s="438"/>
      <c r="D1133" s="440"/>
      <c r="E1133" s="442"/>
      <c r="F1133" s="443"/>
      <c r="G1133" s="446"/>
      <c r="H1133" s="448"/>
    </row>
    <row r="1134" spans="1:8">
      <c r="A1134" s="550"/>
      <c r="B1134" s="449"/>
      <c r="C1134" s="438"/>
      <c r="D1134" s="440"/>
      <c r="E1134" s="442"/>
      <c r="F1134" s="443"/>
      <c r="G1134" s="446"/>
      <c r="H1134" s="448"/>
    </row>
    <row r="1135" spans="1:8">
      <c r="A1135" s="550"/>
      <c r="B1135" s="449"/>
      <c r="C1135" s="438"/>
      <c r="D1135" s="440"/>
      <c r="E1135" s="442"/>
      <c r="F1135" s="443"/>
      <c r="G1135" s="446"/>
      <c r="H1135" s="448"/>
    </row>
    <row r="1136" spans="1:8">
      <c r="A1136" s="550"/>
      <c r="B1136" s="449"/>
      <c r="C1136" s="438"/>
      <c r="D1136" s="440"/>
      <c r="E1136" s="442"/>
      <c r="F1136" s="443"/>
      <c r="G1136" s="446"/>
      <c r="H1136" s="448"/>
    </row>
    <row r="1137" spans="1:8">
      <c r="A1137" s="550"/>
      <c r="B1137" s="449"/>
      <c r="C1137" s="438"/>
      <c r="D1137" s="440"/>
      <c r="E1137" s="442"/>
      <c r="F1137" s="443"/>
      <c r="G1137" s="446"/>
      <c r="H1137" s="448"/>
    </row>
    <row r="1138" spans="1:8">
      <c r="A1138" s="550"/>
      <c r="B1138" s="449"/>
      <c r="C1138" s="438"/>
      <c r="D1138" s="440"/>
      <c r="E1138" s="442"/>
      <c r="F1138" s="443"/>
      <c r="G1138" s="446"/>
      <c r="H1138" s="448"/>
    </row>
    <row r="1139" spans="1:8">
      <c r="A1139" s="550"/>
      <c r="B1139" s="449"/>
      <c r="C1139" s="438"/>
      <c r="D1139" s="440"/>
      <c r="E1139" s="442"/>
      <c r="F1139" s="443"/>
      <c r="G1139" s="446"/>
      <c r="H1139" s="448"/>
    </row>
    <row r="1140" spans="1:8">
      <c r="A1140" s="550"/>
      <c r="B1140" s="449"/>
      <c r="C1140" s="438"/>
      <c r="D1140" s="440"/>
      <c r="E1140" s="442"/>
      <c r="F1140" s="443"/>
      <c r="G1140" s="446"/>
      <c r="H1140" s="448"/>
    </row>
    <row r="1141" spans="1:8">
      <c r="A1141" s="550"/>
      <c r="B1141" s="447"/>
      <c r="C1141" s="438"/>
      <c r="D1141" s="440"/>
      <c r="E1141" s="442"/>
      <c r="F1141" s="443"/>
      <c r="G1141" s="446"/>
      <c r="H1141" s="448"/>
    </row>
    <row r="1142" spans="1:8">
      <c r="A1142" s="550"/>
      <c r="B1142" s="447"/>
      <c r="C1142" s="438"/>
      <c r="D1142" s="440"/>
      <c r="E1142" s="442"/>
      <c r="F1142" s="443"/>
      <c r="G1142" s="446"/>
      <c r="H1142" s="448"/>
    </row>
    <row r="1143" spans="1:8">
      <c r="A1143" s="550"/>
      <c r="B1143" s="447"/>
      <c r="C1143" s="438"/>
      <c r="D1143" s="440"/>
      <c r="E1143" s="442"/>
      <c r="F1143" s="443"/>
      <c r="G1143" s="446"/>
      <c r="H1143" s="448"/>
    </row>
    <row r="1144" spans="1:8">
      <c r="A1144" s="550"/>
      <c r="B1144" s="447"/>
      <c r="C1144" s="438"/>
      <c r="D1144" s="440"/>
      <c r="E1144" s="442"/>
      <c r="F1144" s="551"/>
      <c r="G1144" s="446"/>
      <c r="H1144" s="448"/>
    </row>
    <row r="1145" spans="1:8">
      <c r="A1145" s="550"/>
      <c r="B1145" s="447"/>
      <c r="C1145" s="438"/>
      <c r="D1145" s="440"/>
      <c r="E1145" s="442"/>
      <c r="F1145" s="551"/>
      <c r="G1145" s="446"/>
      <c r="H1145" s="448"/>
    </row>
    <row r="1146" spans="1:8">
      <c r="A1146" s="550"/>
      <c r="B1146" s="447"/>
      <c r="C1146" s="438"/>
      <c r="D1146" s="440"/>
      <c r="E1146" s="442"/>
      <c r="F1146" s="551"/>
      <c r="G1146" s="446"/>
      <c r="H1146" s="448"/>
    </row>
    <row r="1147" spans="1:8">
      <c r="A1147" s="550"/>
      <c r="B1147" s="447"/>
      <c r="C1147" s="438"/>
      <c r="D1147" s="440"/>
      <c r="E1147" s="442"/>
      <c r="F1147" s="551"/>
      <c r="G1147" s="446"/>
      <c r="H1147" s="556"/>
    </row>
    <row r="1148" spans="1:8">
      <c r="A1148" s="550"/>
      <c r="B1148" s="447"/>
      <c r="C1148" s="438"/>
      <c r="D1148" s="440"/>
      <c r="E1148" s="442"/>
      <c r="F1148" s="551"/>
      <c r="G1148" s="446"/>
      <c r="H1148" s="556"/>
    </row>
    <row r="1149" spans="1:8">
      <c r="A1149" s="550"/>
      <c r="B1149" s="447"/>
      <c r="C1149" s="555"/>
      <c r="D1149" s="450"/>
      <c r="E1149" s="445"/>
      <c r="F1149" s="551"/>
      <c r="G1149" s="446"/>
      <c r="H1149" s="556"/>
    </row>
    <row r="1150" spans="1:8">
      <c r="A1150" s="550"/>
      <c r="B1150" s="447"/>
      <c r="C1150" s="555"/>
      <c r="D1150" s="450"/>
      <c r="E1150" s="445"/>
      <c r="F1150" s="551"/>
      <c r="G1150" s="446"/>
      <c r="H1150" s="556"/>
    </row>
    <row r="1151" spans="1:8">
      <c r="A1151" s="550"/>
      <c r="B1151" s="447"/>
      <c r="C1151" s="555"/>
      <c r="D1151" s="450"/>
      <c r="E1151" s="445"/>
      <c r="F1151" s="551"/>
      <c r="G1151" s="446"/>
      <c r="H1151" s="556"/>
    </row>
    <row r="1152" spans="1:8">
      <c r="A1152" s="550"/>
      <c r="B1152" s="447"/>
      <c r="C1152" s="555"/>
      <c r="D1152" s="450"/>
      <c r="E1152" s="445"/>
      <c r="F1152" s="551"/>
      <c r="G1152" s="446"/>
      <c r="H1152" s="556"/>
    </row>
    <row r="1153" spans="1:8">
      <c r="A1153" s="550"/>
      <c r="B1153" s="447"/>
      <c r="C1153" s="555"/>
      <c r="D1153" s="450"/>
      <c r="E1153" s="445"/>
      <c r="F1153" s="551"/>
      <c r="G1153" s="446"/>
      <c r="H1153" s="556"/>
    </row>
    <row r="1154" spans="1:8">
      <c r="A1154" s="550"/>
      <c r="B1154" s="447"/>
      <c r="C1154" s="438"/>
      <c r="D1154" s="440"/>
      <c r="E1154" s="442"/>
      <c r="F1154" s="551"/>
      <c r="G1154" s="446"/>
      <c r="H1154" s="448"/>
    </row>
    <row r="1155" spans="1:8">
      <c r="A1155" s="550"/>
      <c r="B1155" s="449"/>
      <c r="C1155" s="438"/>
      <c r="D1155" s="440"/>
      <c r="E1155" s="442"/>
      <c r="F1155" s="443"/>
      <c r="G1155" s="444"/>
      <c r="H1155" s="448"/>
    </row>
    <row r="1156" spans="1:8">
      <c r="A1156" s="550"/>
      <c r="B1156" s="449"/>
      <c r="C1156" s="438"/>
      <c r="D1156" s="440"/>
      <c r="E1156" s="442"/>
      <c r="F1156" s="443"/>
      <c r="G1156" s="444"/>
      <c r="H1156" s="448"/>
    </row>
    <row r="1157" spans="1:8">
      <c r="A1157" s="550"/>
      <c r="B1157" s="449"/>
      <c r="C1157" s="438"/>
      <c r="D1157" s="440"/>
      <c r="E1157" s="442"/>
      <c r="F1157" s="443"/>
      <c r="G1157" s="444"/>
      <c r="H1157" s="448"/>
    </row>
    <row r="1158" spans="1:8">
      <c r="A1158" s="550"/>
      <c r="B1158" s="449"/>
      <c r="C1158" s="438"/>
      <c r="D1158" s="440"/>
      <c r="E1158" s="442"/>
      <c r="F1158" s="443"/>
      <c r="G1158" s="444"/>
      <c r="H1158" s="448"/>
    </row>
    <row r="1159" spans="1:8">
      <c r="A1159" s="550"/>
      <c r="B1159" s="449"/>
      <c r="C1159" s="438"/>
      <c r="D1159" s="440"/>
      <c r="E1159" s="442"/>
      <c r="F1159" s="443"/>
      <c r="G1159" s="444"/>
      <c r="H1159" s="448"/>
    </row>
    <row r="1160" spans="1:8">
      <c r="A1160" s="550"/>
      <c r="B1160" s="449"/>
      <c r="C1160" s="438"/>
      <c r="D1160" s="440"/>
      <c r="E1160" s="442"/>
      <c r="F1160" s="443"/>
      <c r="G1160" s="444"/>
      <c r="H1160" s="448"/>
    </row>
    <row r="1161" spans="1:8">
      <c r="A1161" s="550"/>
      <c r="B1161" s="449"/>
      <c r="C1161" s="438"/>
      <c r="D1161" s="440"/>
      <c r="E1161" s="442"/>
      <c r="F1161" s="443"/>
      <c r="G1161" s="444"/>
      <c r="H1161" s="448"/>
    </row>
    <row r="1162" spans="1:8">
      <c r="A1162" s="550"/>
      <c r="B1162" s="449"/>
      <c r="C1162" s="438"/>
      <c r="D1162" s="440"/>
      <c r="E1162" s="442"/>
      <c r="F1162" s="443"/>
      <c r="G1162" s="444"/>
      <c r="H1162" s="448"/>
    </row>
    <row r="1163" spans="1:8">
      <c r="A1163" s="550"/>
      <c r="B1163" s="449"/>
      <c r="C1163" s="438"/>
      <c r="D1163" s="440"/>
      <c r="E1163" s="442"/>
      <c r="F1163" s="443"/>
      <c r="G1163" s="444"/>
      <c r="H1163" s="448"/>
    </row>
    <row r="1164" spans="1:8">
      <c r="A1164" s="550"/>
      <c r="B1164" s="449"/>
      <c r="C1164" s="438"/>
      <c r="D1164" s="440"/>
      <c r="E1164" s="442"/>
      <c r="F1164" s="443"/>
      <c r="G1164" s="444"/>
      <c r="H1164" s="448"/>
    </row>
    <row r="1165" spans="1:8">
      <c r="A1165" s="550"/>
      <c r="B1165" s="449"/>
      <c r="C1165" s="438"/>
      <c r="D1165" s="440"/>
      <c r="E1165" s="442"/>
      <c r="F1165" s="443"/>
      <c r="G1165" s="444"/>
      <c r="H1165" s="448"/>
    </row>
    <row r="1166" spans="1:8">
      <c r="A1166" s="550"/>
      <c r="B1166" s="449"/>
      <c r="C1166" s="438"/>
      <c r="D1166" s="440"/>
      <c r="E1166" s="442"/>
      <c r="F1166" s="443"/>
      <c r="G1166" s="444"/>
      <c r="H1166" s="448"/>
    </row>
    <row r="1167" spans="1:8">
      <c r="A1167" s="550"/>
      <c r="B1167" s="449"/>
      <c r="C1167" s="438"/>
      <c r="D1167" s="440"/>
      <c r="E1167" s="442"/>
      <c r="F1167" s="443"/>
      <c r="G1167" s="444"/>
      <c r="H1167" s="556"/>
    </row>
    <row r="1168" spans="1:8">
      <c r="A1168" s="550"/>
      <c r="B1168" s="449"/>
      <c r="C1168" s="555"/>
      <c r="D1168" s="450"/>
      <c r="E1168" s="445"/>
      <c r="F1168" s="551"/>
      <c r="G1168" s="446"/>
      <c r="H1168" s="556"/>
    </row>
    <row r="1169" spans="1:8">
      <c r="A1169" s="550"/>
      <c r="B1169" s="449"/>
      <c r="C1169" s="555"/>
      <c r="D1169" s="450"/>
      <c r="E1169" s="445"/>
      <c r="F1169" s="551"/>
      <c r="G1169" s="446"/>
      <c r="H1169" s="556"/>
    </row>
    <row r="1170" spans="1:8">
      <c r="A1170" s="550"/>
      <c r="B1170" s="449"/>
      <c r="C1170" s="555"/>
      <c r="D1170" s="450"/>
      <c r="E1170" s="445"/>
      <c r="F1170" s="551"/>
      <c r="G1170" s="446"/>
      <c r="H1170" s="556"/>
    </row>
    <row r="1171" spans="1:8">
      <c r="A1171" s="550"/>
      <c r="B1171" s="449"/>
      <c r="C1171" s="555"/>
      <c r="D1171" s="450"/>
      <c r="E1171" s="445"/>
      <c r="F1171" s="551"/>
      <c r="G1171" s="446"/>
      <c r="H1171" s="556"/>
    </row>
    <row r="1172" spans="1:8">
      <c r="A1172" s="550"/>
      <c r="B1172" s="449"/>
      <c r="C1172" s="438"/>
      <c r="D1172" s="440"/>
      <c r="E1172" s="442"/>
      <c r="F1172" s="443"/>
      <c r="G1172" s="444"/>
      <c r="H1172" s="448"/>
    </row>
    <row r="1173" spans="1:8">
      <c r="A1173" s="550"/>
      <c r="B1173" s="449"/>
      <c r="C1173" s="438"/>
      <c r="D1173" s="440"/>
      <c r="E1173" s="442"/>
      <c r="F1173" s="443"/>
      <c r="G1173" s="444"/>
      <c r="H1173" s="448"/>
    </row>
    <row r="1174" spans="1:8">
      <c r="A1174" s="550"/>
      <c r="B1174" s="449"/>
      <c r="C1174" s="438"/>
      <c r="D1174" s="440"/>
      <c r="E1174" s="442"/>
      <c r="F1174" s="443"/>
      <c r="G1174" s="444"/>
      <c r="H1174" s="448"/>
    </row>
    <row r="1175" spans="1:8">
      <c r="A1175" s="550"/>
      <c r="B1175" s="449"/>
      <c r="C1175" s="438"/>
      <c r="D1175" s="440"/>
      <c r="E1175" s="442"/>
      <c r="F1175" s="443"/>
      <c r="G1175" s="444"/>
      <c r="H1175" s="448"/>
    </row>
    <row r="1176" spans="1:8">
      <c r="A1176" s="550"/>
      <c r="B1176" s="449"/>
      <c r="C1176" s="438"/>
      <c r="D1176" s="440"/>
      <c r="E1176" s="442"/>
      <c r="F1176" s="443"/>
      <c r="G1176" s="444"/>
      <c r="H1176" s="448"/>
    </row>
    <row r="1177" spans="1:8">
      <c r="A1177" s="550"/>
      <c r="B1177" s="449"/>
      <c r="C1177" s="438"/>
      <c r="D1177" s="440"/>
      <c r="E1177" s="442"/>
      <c r="F1177" s="443"/>
      <c r="G1177" s="444"/>
      <c r="H1177" s="448"/>
    </row>
    <row r="1178" spans="1:8">
      <c r="A1178" s="550"/>
      <c r="B1178" s="449"/>
      <c r="C1178" s="438"/>
      <c r="D1178" s="440"/>
      <c r="E1178" s="442"/>
      <c r="F1178" s="443"/>
      <c r="G1178" s="444"/>
      <c r="H1178" s="448"/>
    </row>
    <row r="1179" spans="1:8">
      <c r="A1179" s="550"/>
      <c r="B1179" s="449"/>
      <c r="C1179" s="438"/>
      <c r="D1179" s="440"/>
      <c r="E1179" s="442"/>
      <c r="F1179" s="443"/>
      <c r="G1179" s="444"/>
      <c r="H1179" s="448"/>
    </row>
    <row r="1180" spans="1:8">
      <c r="A1180" s="550"/>
      <c r="B1180" s="449"/>
      <c r="C1180" s="438"/>
      <c r="D1180" s="450"/>
      <c r="E1180" s="442"/>
      <c r="F1180" s="443"/>
      <c r="G1180" s="444"/>
      <c r="H1180" s="556"/>
    </row>
    <row r="1181" spans="1:8" ht="20.25">
      <c r="A1181" s="550"/>
      <c r="B1181" s="447"/>
      <c r="C1181" s="552"/>
      <c r="D1181" s="553"/>
      <c r="E1181" s="442"/>
      <c r="F1181" s="443"/>
      <c r="G1181" s="444"/>
      <c r="H1181" s="554"/>
    </row>
    <row r="1182" spans="1:8" ht="20.25">
      <c r="A1182" s="550"/>
      <c r="B1182" s="447"/>
      <c r="C1182" s="552"/>
      <c r="D1182" s="553"/>
      <c r="E1182" s="442"/>
      <c r="F1182" s="443"/>
      <c r="G1182" s="444"/>
      <c r="H1182" s="554"/>
    </row>
    <row r="1183" spans="1:8">
      <c r="A1183" s="550"/>
      <c r="B1183" s="449"/>
      <c r="C1183" s="438"/>
      <c r="D1183" s="440"/>
      <c r="E1183" s="442"/>
      <c r="F1183" s="443"/>
      <c r="G1183" s="444"/>
      <c r="H1183" s="448"/>
    </row>
    <row r="1184" spans="1:8">
      <c r="A1184" s="550"/>
      <c r="B1184" s="449"/>
      <c r="C1184" s="438"/>
      <c r="D1184" s="440"/>
      <c r="E1184" s="442"/>
      <c r="F1184" s="443"/>
      <c r="G1184" s="444"/>
      <c r="H1184" s="448"/>
    </row>
    <row r="1185" spans="1:8">
      <c r="A1185" s="550"/>
      <c r="B1185" s="449"/>
      <c r="C1185" s="438"/>
      <c r="D1185" s="440"/>
      <c r="E1185" s="442"/>
      <c r="F1185" s="443"/>
      <c r="G1185" s="444"/>
      <c r="H1185" s="448"/>
    </row>
    <row r="1186" spans="1:8">
      <c r="A1186" s="550"/>
      <c r="B1186" s="449"/>
      <c r="C1186" s="438"/>
      <c r="D1186" s="440"/>
      <c r="E1186" s="445"/>
      <c r="F1186" s="443"/>
      <c r="G1186" s="444"/>
      <c r="H1186" s="448"/>
    </row>
    <row r="1187" spans="1:8">
      <c r="A1187" s="550"/>
      <c r="B1187" s="449"/>
      <c r="C1187" s="438"/>
      <c r="D1187" s="440"/>
      <c r="E1187" s="442"/>
      <c r="F1187" s="443"/>
      <c r="G1187" s="444"/>
      <c r="H1187" s="448"/>
    </row>
    <row r="1188" spans="1:8">
      <c r="A1188" s="550"/>
      <c r="B1188" s="449"/>
      <c r="C1188" s="555"/>
      <c r="D1188" s="450"/>
      <c r="E1188" s="442"/>
      <c r="F1188" s="551"/>
      <c r="G1188" s="446"/>
      <c r="H1188" s="556"/>
    </row>
    <row r="1189" spans="1:8">
      <c r="A1189" s="550"/>
      <c r="B1189" s="449"/>
      <c r="C1189" s="438"/>
      <c r="D1189" s="440"/>
      <c r="E1189" s="442"/>
      <c r="F1189" s="443"/>
      <c r="G1189" s="444"/>
      <c r="H1189" s="448"/>
    </row>
    <row r="1190" spans="1:8">
      <c r="A1190" s="550"/>
      <c r="B1190" s="449"/>
      <c r="C1190" s="438"/>
      <c r="D1190" s="440"/>
      <c r="E1190" s="442"/>
      <c r="F1190" s="551"/>
      <c r="G1190" s="444"/>
      <c r="H1190" s="448"/>
    </row>
    <row r="1191" spans="1:8">
      <c r="A1191" s="550"/>
      <c r="B1191" s="449"/>
      <c r="C1191" s="438"/>
      <c r="D1191" s="440"/>
      <c r="E1191" s="442"/>
      <c r="F1191" s="551"/>
      <c r="G1191" s="444"/>
      <c r="H1191" s="448"/>
    </row>
    <row r="1192" spans="1:8">
      <c r="A1192" s="550"/>
      <c r="B1192" s="449"/>
      <c r="C1192" s="438"/>
      <c r="D1192" s="440"/>
      <c r="E1192" s="442"/>
      <c r="F1192" s="443"/>
      <c r="G1192" s="444"/>
      <c r="H1192" s="448"/>
    </row>
    <row r="1193" spans="1:8">
      <c r="A1193" s="550"/>
      <c r="B1193" s="447"/>
      <c r="C1193" s="438"/>
      <c r="D1193" s="440"/>
      <c r="E1193" s="442"/>
      <c r="F1193" s="551"/>
      <c r="G1193" s="446"/>
      <c r="H1193" s="448"/>
    </row>
    <row r="1194" spans="1:8">
      <c r="A1194" s="550"/>
      <c r="B1194" s="447"/>
      <c r="C1194" s="438"/>
      <c r="D1194" s="440"/>
      <c r="E1194" s="442"/>
      <c r="F1194" s="551"/>
      <c r="G1194" s="446"/>
      <c r="H1194" s="448"/>
    </row>
    <row r="1195" spans="1:8">
      <c r="A1195" s="550"/>
      <c r="B1195" s="447"/>
      <c r="C1195" s="438"/>
      <c r="D1195" s="440"/>
      <c r="E1195" s="442"/>
      <c r="F1195" s="551"/>
      <c r="G1195" s="446"/>
      <c r="H1195" s="556"/>
    </row>
    <row r="1196" spans="1:8">
      <c r="A1196" s="550"/>
      <c r="B1196" s="447"/>
      <c r="C1196" s="438"/>
      <c r="D1196" s="440"/>
      <c r="E1196" s="442"/>
      <c r="F1196" s="551"/>
      <c r="G1196" s="446"/>
      <c r="H1196" s="556"/>
    </row>
    <row r="1197" spans="1:8">
      <c r="A1197" s="550"/>
      <c r="B1197" s="447"/>
      <c r="C1197" s="438"/>
      <c r="D1197" s="440"/>
      <c r="E1197" s="442"/>
      <c r="F1197" s="551"/>
      <c r="G1197" s="446"/>
      <c r="H1197" s="556"/>
    </row>
    <row r="1198" spans="1:8">
      <c r="A1198" s="550"/>
      <c r="B1198" s="447"/>
      <c r="C1198" s="438"/>
      <c r="D1198" s="440"/>
      <c r="E1198" s="442"/>
      <c r="F1198" s="551"/>
      <c r="G1198" s="446"/>
      <c r="H1198" s="556"/>
    </row>
    <row r="1199" spans="1:8">
      <c r="A1199" s="550"/>
      <c r="B1199" s="447"/>
      <c r="C1199" s="555"/>
      <c r="D1199" s="450"/>
      <c r="E1199" s="445"/>
      <c r="F1199" s="551"/>
      <c r="G1199" s="446"/>
      <c r="H1199" s="556"/>
    </row>
    <row r="1200" spans="1:8">
      <c r="A1200" s="550"/>
      <c r="B1200" s="447"/>
      <c r="C1200" s="555"/>
      <c r="D1200" s="450"/>
      <c r="E1200" s="445"/>
      <c r="F1200" s="551"/>
      <c r="G1200" s="446"/>
      <c r="H1200" s="556"/>
    </row>
    <row r="1201" spans="1:8">
      <c r="A1201" s="550"/>
      <c r="B1201" s="447"/>
      <c r="C1201" s="555"/>
      <c r="D1201" s="450"/>
      <c r="E1201" s="445"/>
      <c r="F1201" s="551"/>
      <c r="G1201" s="446"/>
      <c r="H1201" s="556"/>
    </row>
    <row r="1202" spans="1:8">
      <c r="A1202" s="550"/>
      <c r="B1202" s="447"/>
      <c r="C1202" s="555"/>
      <c r="D1202" s="450"/>
      <c r="E1202" s="445"/>
      <c r="F1202" s="551"/>
      <c r="G1202" s="446"/>
      <c r="H1202" s="556"/>
    </row>
    <row r="1203" spans="1:8">
      <c r="A1203" s="550"/>
      <c r="B1203" s="447"/>
      <c r="C1203" s="555"/>
      <c r="D1203" s="450"/>
      <c r="E1203" s="445"/>
      <c r="F1203" s="551"/>
      <c r="G1203" s="446"/>
      <c r="H1203" s="556"/>
    </row>
    <row r="1204" spans="1:8">
      <c r="A1204" s="550"/>
      <c r="B1204" s="447"/>
      <c r="C1204" s="438"/>
      <c r="D1204" s="440"/>
      <c r="E1204" s="442"/>
      <c r="F1204" s="551"/>
      <c r="G1204" s="446"/>
      <c r="H1204" s="448"/>
    </row>
    <row r="1205" spans="1:8">
      <c r="A1205" s="550"/>
      <c r="B1205" s="447"/>
      <c r="C1205" s="438"/>
      <c r="D1205" s="440"/>
      <c r="E1205" s="442"/>
      <c r="F1205" s="443"/>
      <c r="G1205" s="444"/>
      <c r="H1205" s="448"/>
    </row>
    <row r="1206" spans="1:8">
      <c r="A1206" s="550"/>
      <c r="B1206" s="447"/>
      <c r="C1206" s="438"/>
      <c r="D1206" s="440"/>
      <c r="E1206" s="442"/>
      <c r="F1206" s="443"/>
      <c r="G1206" s="444"/>
      <c r="H1206" s="448"/>
    </row>
    <row r="1207" spans="1:8">
      <c r="A1207" s="550"/>
      <c r="B1207" s="447"/>
      <c r="C1207" s="438"/>
      <c r="D1207" s="440"/>
      <c r="E1207" s="442"/>
      <c r="F1207" s="443"/>
      <c r="G1207" s="444"/>
      <c r="H1207" s="448"/>
    </row>
    <row r="1208" spans="1:8">
      <c r="A1208" s="550"/>
      <c r="B1208" s="447"/>
      <c r="C1208" s="438"/>
      <c r="D1208" s="440"/>
      <c r="E1208" s="442"/>
      <c r="F1208" s="551"/>
      <c r="G1208" s="446"/>
      <c r="H1208" s="448"/>
    </row>
    <row r="1209" spans="1:8">
      <c r="A1209" s="550"/>
      <c r="B1209" s="447"/>
      <c r="C1209" s="438"/>
      <c r="D1209" s="440"/>
      <c r="E1209" s="442"/>
      <c r="F1209" s="443"/>
      <c r="G1209" s="444"/>
      <c r="H1209" s="448"/>
    </row>
    <row r="1210" spans="1:8">
      <c r="A1210" s="550"/>
      <c r="B1210" s="447"/>
      <c r="C1210" s="438"/>
      <c r="D1210" s="440"/>
      <c r="E1210" s="442"/>
      <c r="F1210" s="443"/>
      <c r="G1210" s="444"/>
      <c r="H1210" s="448"/>
    </row>
    <row r="1211" spans="1:8">
      <c r="A1211" s="550"/>
      <c r="B1211" s="447"/>
      <c r="C1211" s="438"/>
      <c r="D1211" s="440"/>
      <c r="E1211" s="442"/>
      <c r="F1211" s="443"/>
      <c r="G1211" s="444"/>
      <c r="H1211" s="448"/>
    </row>
    <row r="1212" spans="1:8">
      <c r="A1212" s="550"/>
      <c r="B1212" s="447"/>
      <c r="C1212" s="438"/>
      <c r="D1212" s="440"/>
      <c r="E1212" s="442"/>
      <c r="F1212" s="443"/>
      <c r="G1212" s="444"/>
      <c r="H1212" s="448"/>
    </row>
    <row r="1213" spans="1:8">
      <c r="A1213" s="550"/>
      <c r="B1213" s="447"/>
      <c r="C1213" s="438"/>
      <c r="D1213" s="440"/>
      <c r="E1213" s="442"/>
      <c r="F1213" s="443"/>
      <c r="G1213" s="444"/>
      <c r="H1213" s="448"/>
    </row>
    <row r="1214" spans="1:8">
      <c r="A1214" s="550"/>
      <c r="B1214" s="449"/>
      <c r="C1214" s="438"/>
      <c r="D1214" s="440"/>
      <c r="E1214" s="445"/>
      <c r="F1214" s="551"/>
      <c r="G1214" s="444"/>
      <c r="H1214" s="448"/>
    </row>
    <row r="1215" spans="1:8">
      <c r="A1215" s="550"/>
      <c r="B1215" s="449"/>
      <c r="C1215" s="438"/>
      <c r="D1215" s="440"/>
      <c r="E1215" s="442"/>
      <c r="F1215" s="443"/>
      <c r="G1215" s="444"/>
      <c r="H1215" s="448"/>
    </row>
    <row r="1216" spans="1:8">
      <c r="A1216" s="550"/>
      <c r="B1216" s="449"/>
      <c r="C1216" s="438"/>
      <c r="D1216" s="440"/>
      <c r="E1216" s="442"/>
      <c r="F1216" s="551"/>
      <c r="G1216" s="446"/>
      <c r="H1216" s="448"/>
    </row>
    <row r="1217" spans="1:8">
      <c r="A1217" s="550"/>
      <c r="B1217" s="449"/>
      <c r="C1217" s="438"/>
      <c r="D1217" s="440"/>
      <c r="E1217" s="445"/>
      <c r="F1217" s="443"/>
      <c r="G1217" s="444"/>
      <c r="H1217" s="448"/>
    </row>
    <row r="1218" spans="1:8">
      <c r="A1218" s="550"/>
      <c r="B1218" s="449"/>
      <c r="C1218" s="438"/>
      <c r="D1218" s="440"/>
      <c r="E1218" s="442"/>
      <c r="F1218" s="443"/>
      <c r="G1218" s="444"/>
      <c r="H1218" s="448"/>
    </row>
    <row r="1219" spans="1:8">
      <c r="A1219" s="550"/>
      <c r="B1219" s="449"/>
      <c r="C1219" s="438"/>
      <c r="D1219" s="440"/>
      <c r="E1219" s="442"/>
      <c r="F1219" s="443"/>
      <c r="G1219" s="444"/>
      <c r="H1219" s="448"/>
    </row>
    <row r="1220" spans="1:8">
      <c r="A1220" s="550"/>
      <c r="B1220" s="449"/>
      <c r="C1220" s="438"/>
      <c r="D1220" s="440"/>
      <c r="E1220" s="442"/>
      <c r="F1220" s="443"/>
      <c r="G1220" s="444"/>
      <c r="H1220" s="448"/>
    </row>
    <row r="1221" spans="1:8">
      <c r="A1221" s="550"/>
      <c r="B1221" s="449"/>
      <c r="C1221" s="438"/>
      <c r="D1221" s="440"/>
      <c r="E1221" s="442"/>
      <c r="F1221" s="443"/>
      <c r="G1221" s="444"/>
      <c r="H1221" s="448"/>
    </row>
    <row r="1222" spans="1:8">
      <c r="A1222" s="550"/>
      <c r="B1222" s="449"/>
      <c r="C1222" s="438"/>
      <c r="D1222" s="440"/>
      <c r="E1222" s="442"/>
      <c r="F1222" s="443"/>
      <c r="G1222" s="444"/>
      <c r="H1222" s="448"/>
    </row>
    <row r="1223" spans="1:8">
      <c r="A1223" s="550"/>
      <c r="B1223" s="449"/>
      <c r="C1223" s="438"/>
      <c r="D1223" s="440"/>
      <c r="E1223" s="442"/>
      <c r="F1223" s="551"/>
      <c r="G1223" s="446"/>
      <c r="H1223" s="448"/>
    </row>
    <row r="1224" spans="1:8">
      <c r="A1224" s="550"/>
      <c r="B1224" s="449"/>
      <c r="C1224" s="438"/>
      <c r="D1224" s="440"/>
      <c r="E1224" s="442"/>
      <c r="F1224" s="551"/>
      <c r="G1224" s="446"/>
      <c r="H1224" s="448"/>
    </row>
    <row r="1225" spans="1:8">
      <c r="A1225" s="550"/>
      <c r="B1225" s="447"/>
      <c r="C1225" s="438"/>
      <c r="D1225" s="440"/>
      <c r="E1225" s="442"/>
      <c r="F1225" s="551"/>
      <c r="G1225" s="446"/>
      <c r="H1225" s="448"/>
    </row>
    <row r="1226" spans="1:8">
      <c r="A1226" s="550"/>
      <c r="B1226" s="447"/>
      <c r="C1226" s="438"/>
      <c r="D1226" s="440"/>
      <c r="E1226" s="442"/>
      <c r="F1226" s="443"/>
      <c r="G1226" s="446"/>
      <c r="H1226" s="448"/>
    </row>
    <row r="1227" spans="1:8">
      <c r="A1227" s="550"/>
      <c r="B1227" s="447"/>
      <c r="C1227" s="438"/>
      <c r="D1227" s="440"/>
      <c r="E1227" s="442"/>
      <c r="F1227" s="443"/>
      <c r="G1227" s="446"/>
      <c r="H1227" s="448"/>
    </row>
    <row r="1228" spans="1:8">
      <c r="A1228" s="550"/>
      <c r="B1228" s="447"/>
      <c r="C1228" s="438"/>
      <c r="D1228" s="440"/>
      <c r="E1228" s="442"/>
      <c r="F1228" s="551"/>
      <c r="G1228" s="446"/>
      <c r="H1228" s="448"/>
    </row>
    <row r="1229" spans="1:8">
      <c r="A1229" s="550"/>
      <c r="B1229" s="447"/>
      <c r="C1229" s="438"/>
      <c r="D1229" s="440"/>
      <c r="E1229" s="442"/>
      <c r="F1229" s="551"/>
      <c r="G1229" s="446"/>
      <c r="H1229" s="448"/>
    </row>
    <row r="1230" spans="1:8">
      <c r="A1230" s="550"/>
      <c r="B1230" s="447"/>
      <c r="C1230" s="438"/>
      <c r="D1230" s="440"/>
      <c r="E1230" s="442"/>
      <c r="F1230" s="551"/>
      <c r="G1230" s="446"/>
      <c r="H1230" s="448"/>
    </row>
    <row r="1231" spans="1:8">
      <c r="A1231" s="550"/>
      <c r="B1231" s="447"/>
      <c r="C1231" s="438"/>
      <c r="D1231" s="440"/>
      <c r="E1231" s="442"/>
      <c r="F1231" s="551"/>
      <c r="G1231" s="446"/>
      <c r="H1231" s="556"/>
    </row>
    <row r="1232" spans="1:8">
      <c r="A1232" s="550"/>
      <c r="B1232" s="447"/>
      <c r="C1232" s="438"/>
      <c r="D1232" s="440"/>
      <c r="E1232" s="442"/>
      <c r="F1232" s="551"/>
      <c r="G1232" s="446"/>
      <c r="H1232" s="556"/>
    </row>
    <row r="1233" spans="1:8">
      <c r="A1233" s="550"/>
      <c r="B1233" s="447"/>
      <c r="C1233" s="555"/>
      <c r="D1233" s="450"/>
      <c r="E1233" s="445"/>
      <c r="F1233" s="551"/>
      <c r="G1233" s="446"/>
      <c r="H1233" s="556"/>
    </row>
    <row r="1234" spans="1:8">
      <c r="A1234" s="550"/>
      <c r="B1234" s="447"/>
      <c r="C1234" s="555"/>
      <c r="D1234" s="450"/>
      <c r="E1234" s="445"/>
      <c r="F1234" s="551"/>
      <c r="G1234" s="446"/>
      <c r="H1234" s="556"/>
    </row>
    <row r="1235" spans="1:8">
      <c r="A1235" s="550"/>
      <c r="B1235" s="447"/>
      <c r="C1235" s="555"/>
      <c r="D1235" s="450"/>
      <c r="E1235" s="445"/>
      <c r="F1235" s="551"/>
      <c r="G1235" s="446"/>
      <c r="H1235" s="556"/>
    </row>
    <row r="1236" spans="1:8">
      <c r="A1236" s="550"/>
      <c r="B1236" s="447"/>
      <c r="C1236" s="555"/>
      <c r="D1236" s="450"/>
      <c r="E1236" s="445"/>
      <c r="F1236" s="551"/>
      <c r="G1236" s="446"/>
      <c r="H1236" s="556"/>
    </row>
    <row r="1237" spans="1:8">
      <c r="A1237" s="550"/>
      <c r="B1237" s="447"/>
      <c r="C1237" s="555"/>
      <c r="D1237" s="450"/>
      <c r="E1237" s="445"/>
      <c r="F1237" s="551"/>
      <c r="G1237" s="446"/>
      <c r="H1237" s="556"/>
    </row>
    <row r="1238" spans="1:8">
      <c r="A1238" s="550"/>
      <c r="B1238" s="447"/>
      <c r="C1238" s="438"/>
      <c r="D1238" s="440"/>
      <c r="E1238" s="442"/>
      <c r="F1238" s="551"/>
      <c r="G1238" s="446"/>
      <c r="H1238" s="448"/>
    </row>
    <row r="1239" spans="1:8">
      <c r="A1239" s="550"/>
      <c r="B1239" s="449"/>
      <c r="C1239" s="438"/>
      <c r="D1239" s="440"/>
      <c r="E1239" s="442"/>
      <c r="F1239" s="443"/>
      <c r="G1239" s="444"/>
      <c r="H1239" s="448"/>
    </row>
    <row r="1240" spans="1:8">
      <c r="A1240" s="550"/>
      <c r="B1240" s="449"/>
      <c r="C1240" s="438"/>
      <c r="D1240" s="440"/>
      <c r="E1240" s="442"/>
      <c r="F1240" s="443"/>
      <c r="G1240" s="444"/>
      <c r="H1240" s="448"/>
    </row>
    <row r="1241" spans="1:8">
      <c r="A1241" s="550"/>
      <c r="B1241" s="449"/>
      <c r="C1241" s="438"/>
      <c r="D1241" s="440"/>
      <c r="E1241" s="442"/>
      <c r="F1241" s="443"/>
      <c r="G1241" s="444"/>
      <c r="H1241" s="448"/>
    </row>
    <row r="1242" spans="1:8">
      <c r="A1242" s="550"/>
      <c r="B1242" s="449"/>
      <c r="C1242" s="438"/>
      <c r="D1242" s="440"/>
      <c r="E1242" s="442"/>
      <c r="F1242" s="443"/>
      <c r="G1242" s="444"/>
      <c r="H1242" s="448"/>
    </row>
    <row r="1243" spans="1:8">
      <c r="A1243" s="550"/>
      <c r="B1243" s="449"/>
      <c r="C1243" s="438"/>
      <c r="D1243" s="440"/>
      <c r="E1243" s="442"/>
      <c r="F1243" s="443"/>
      <c r="G1243" s="444"/>
      <c r="H1243" s="448"/>
    </row>
    <row r="1244" spans="1:8">
      <c r="A1244" s="550"/>
      <c r="B1244" s="449"/>
      <c r="C1244" s="438"/>
      <c r="D1244" s="440"/>
      <c r="E1244" s="442"/>
      <c r="F1244" s="443"/>
      <c r="G1244" s="444"/>
      <c r="H1244" s="448"/>
    </row>
    <row r="1245" spans="1:8">
      <c r="A1245" s="550"/>
      <c r="B1245" s="449"/>
      <c r="C1245" s="438"/>
      <c r="D1245" s="440"/>
      <c r="E1245" s="442"/>
      <c r="F1245" s="443"/>
      <c r="G1245" s="444"/>
      <c r="H1245" s="448"/>
    </row>
    <row r="1246" spans="1:8">
      <c r="A1246" s="550"/>
      <c r="B1246" s="449"/>
      <c r="C1246" s="438"/>
      <c r="D1246" s="440"/>
      <c r="E1246" s="442"/>
      <c r="F1246" s="443"/>
      <c r="G1246" s="444"/>
      <c r="H1246" s="448"/>
    </row>
    <row r="1247" spans="1:8">
      <c r="A1247" s="550"/>
      <c r="B1247" s="449"/>
      <c r="C1247" s="438"/>
      <c r="D1247" s="440"/>
      <c r="E1247" s="442"/>
      <c r="F1247" s="443"/>
      <c r="G1247" s="444"/>
      <c r="H1247" s="448"/>
    </row>
    <row r="1248" spans="1:8">
      <c r="A1248" s="550"/>
      <c r="B1248" s="449"/>
      <c r="C1248" s="438"/>
      <c r="D1248" s="440"/>
      <c r="E1248" s="442"/>
      <c r="F1248" s="443"/>
      <c r="G1248" s="444"/>
      <c r="H1248" s="448"/>
    </row>
    <row r="1249" spans="1:8">
      <c r="A1249" s="550"/>
      <c r="B1249" s="449"/>
      <c r="C1249" s="438"/>
      <c r="D1249" s="440"/>
      <c r="E1249" s="442"/>
      <c r="F1249" s="443"/>
      <c r="G1249" s="444"/>
      <c r="H1249" s="448"/>
    </row>
    <row r="1250" spans="1:8">
      <c r="A1250" s="550"/>
      <c r="B1250" s="449"/>
      <c r="C1250" s="438"/>
      <c r="D1250" s="440"/>
      <c r="E1250" s="442"/>
      <c r="F1250" s="443"/>
      <c r="G1250" s="444"/>
      <c r="H1250" s="448"/>
    </row>
    <row r="1251" spans="1:8">
      <c r="A1251" s="550"/>
      <c r="B1251" s="449"/>
      <c r="C1251" s="438"/>
      <c r="D1251" s="440"/>
      <c r="E1251" s="442"/>
      <c r="F1251" s="443"/>
      <c r="G1251" s="444"/>
      <c r="H1251" s="556"/>
    </row>
    <row r="1252" spans="1:8">
      <c r="A1252" s="550"/>
      <c r="B1252" s="449"/>
      <c r="C1252" s="555"/>
      <c r="D1252" s="450"/>
      <c r="E1252" s="445"/>
      <c r="F1252" s="551"/>
      <c r="G1252" s="446"/>
      <c r="H1252" s="556"/>
    </row>
    <row r="1253" spans="1:8">
      <c r="A1253" s="550"/>
      <c r="B1253" s="449"/>
      <c r="C1253" s="555"/>
      <c r="D1253" s="450"/>
      <c r="E1253" s="445"/>
      <c r="F1253" s="551"/>
      <c r="G1253" s="446"/>
      <c r="H1253" s="556"/>
    </row>
    <row r="1254" spans="1:8">
      <c r="A1254" s="550"/>
      <c r="B1254" s="449"/>
      <c r="C1254" s="555"/>
      <c r="D1254" s="450"/>
      <c r="E1254" s="445"/>
      <c r="F1254" s="551"/>
      <c r="G1254" s="446"/>
      <c r="H1254" s="556"/>
    </row>
    <row r="1255" spans="1:8">
      <c r="A1255" s="550"/>
      <c r="B1255" s="449"/>
      <c r="C1255" s="555"/>
      <c r="D1255" s="450"/>
      <c r="E1255" s="445"/>
      <c r="F1255" s="551"/>
      <c r="G1255" s="446"/>
      <c r="H1255" s="556"/>
    </row>
    <row r="1256" spans="1:8">
      <c r="A1256" s="550"/>
      <c r="B1256" s="449"/>
      <c r="C1256" s="438"/>
      <c r="D1256" s="440"/>
      <c r="E1256" s="442"/>
      <c r="F1256" s="443"/>
      <c r="G1256" s="444"/>
      <c r="H1256" s="448"/>
    </row>
    <row r="1257" spans="1:8">
      <c r="A1257" s="550"/>
      <c r="B1257" s="449"/>
      <c r="C1257" s="438"/>
      <c r="D1257" s="440"/>
      <c r="E1257" s="442"/>
      <c r="F1257" s="443"/>
      <c r="G1257" s="444"/>
      <c r="H1257" s="448"/>
    </row>
    <row r="1258" spans="1:8">
      <c r="A1258" s="550"/>
      <c r="B1258" s="449"/>
      <c r="C1258" s="438"/>
      <c r="D1258" s="440"/>
      <c r="E1258" s="442"/>
      <c r="F1258" s="443"/>
      <c r="G1258" s="444"/>
      <c r="H1258" s="448"/>
    </row>
    <row r="1259" spans="1:8">
      <c r="A1259" s="550"/>
      <c r="B1259" s="449"/>
      <c r="C1259" s="438"/>
      <c r="D1259" s="440"/>
      <c r="E1259" s="442"/>
      <c r="F1259" s="443"/>
      <c r="G1259" s="444"/>
      <c r="H1259" s="448"/>
    </row>
    <row r="1260" spans="1:8">
      <c r="A1260" s="550"/>
      <c r="B1260" s="449"/>
      <c r="C1260" s="438"/>
      <c r="D1260" s="440"/>
      <c r="E1260" s="442"/>
      <c r="F1260" s="443"/>
      <c r="G1260" s="444"/>
      <c r="H1260" s="448"/>
    </row>
    <row r="1261" spans="1:8">
      <c r="A1261" s="550"/>
      <c r="B1261" s="449"/>
      <c r="C1261" s="438"/>
      <c r="D1261" s="440"/>
      <c r="E1261" s="442"/>
      <c r="F1261" s="443"/>
      <c r="G1261" s="444"/>
      <c r="H1261" s="448"/>
    </row>
    <row r="1262" spans="1:8">
      <c r="A1262" s="550"/>
      <c r="B1262" s="449"/>
      <c r="C1262" s="438"/>
      <c r="D1262" s="440"/>
      <c r="E1262" s="442"/>
      <c r="F1262" s="443"/>
      <c r="G1262" s="444"/>
      <c r="H1262" s="448"/>
    </row>
    <row r="1263" spans="1:8">
      <c r="A1263" s="550"/>
      <c r="B1263" s="449"/>
      <c r="C1263" s="438"/>
      <c r="D1263" s="440"/>
      <c r="E1263" s="442"/>
      <c r="F1263" s="443"/>
      <c r="G1263" s="444"/>
      <c r="H1263" s="448"/>
    </row>
    <row r="1264" spans="1:8">
      <c r="A1264" s="550"/>
      <c r="B1264" s="449"/>
      <c r="C1264" s="438"/>
      <c r="D1264" s="450"/>
      <c r="E1264" s="442"/>
      <c r="F1264" s="443"/>
      <c r="G1264" s="444"/>
      <c r="H1264" s="556"/>
    </row>
    <row r="1265" spans="1:8" ht="20.25">
      <c r="A1265" s="550"/>
      <c r="B1265" s="447"/>
      <c r="C1265" s="552"/>
      <c r="D1265" s="553"/>
      <c r="E1265" s="442"/>
      <c r="F1265" s="443"/>
      <c r="G1265" s="444"/>
      <c r="H1265" s="554"/>
    </row>
    <row r="1266" spans="1:8" ht="20.25">
      <c r="A1266" s="550"/>
      <c r="B1266" s="447"/>
      <c r="C1266" s="552"/>
      <c r="D1266" s="553"/>
      <c r="E1266" s="442"/>
      <c r="F1266" s="443"/>
      <c r="G1266" s="444"/>
      <c r="H1266" s="554"/>
    </row>
    <row r="1267" spans="1:8">
      <c r="A1267" s="550"/>
      <c r="B1267" s="449"/>
      <c r="C1267" s="438"/>
      <c r="D1267" s="440"/>
      <c r="E1267" s="442"/>
      <c r="F1267" s="443"/>
      <c r="G1267" s="444"/>
      <c r="H1267" s="448"/>
    </row>
    <row r="1268" spans="1:8">
      <c r="A1268" s="550"/>
      <c r="B1268" s="449"/>
      <c r="C1268" s="438"/>
      <c r="D1268" s="440"/>
      <c r="E1268" s="442"/>
      <c r="F1268" s="443"/>
      <c r="G1268" s="444"/>
      <c r="H1268" s="448"/>
    </row>
    <row r="1269" spans="1:8">
      <c r="A1269" s="550"/>
      <c r="B1269" s="449"/>
      <c r="C1269" s="438"/>
      <c r="D1269" s="440"/>
      <c r="E1269" s="442"/>
      <c r="F1269" s="443"/>
      <c r="G1269" s="444"/>
      <c r="H1269" s="448"/>
    </row>
    <row r="1270" spans="1:8">
      <c r="A1270" s="550"/>
      <c r="B1270" s="449"/>
      <c r="C1270" s="438"/>
      <c r="D1270" s="440"/>
      <c r="E1270" s="445"/>
      <c r="F1270" s="443"/>
      <c r="G1270" s="444"/>
      <c r="H1270" s="448"/>
    </row>
    <row r="1271" spans="1:8">
      <c r="A1271" s="550"/>
      <c r="B1271" s="449"/>
      <c r="C1271" s="438"/>
      <c r="D1271" s="440"/>
      <c r="E1271" s="442"/>
      <c r="F1271" s="443"/>
      <c r="G1271" s="444"/>
      <c r="H1271" s="448"/>
    </row>
    <row r="1272" spans="1:8">
      <c r="A1272" s="550"/>
      <c r="B1272" s="449"/>
      <c r="C1272" s="555"/>
      <c r="D1272" s="450"/>
      <c r="E1272" s="442"/>
      <c r="F1272" s="551"/>
      <c r="G1272" s="446"/>
      <c r="H1272" s="556"/>
    </row>
    <row r="1273" spans="1:8">
      <c r="A1273" s="550"/>
      <c r="B1273" s="449"/>
      <c r="C1273" s="438"/>
      <c r="D1273" s="440"/>
      <c r="E1273" s="442"/>
      <c r="F1273" s="443"/>
      <c r="G1273" s="444"/>
      <c r="H1273" s="448"/>
    </row>
    <row r="1274" spans="1:8">
      <c r="A1274" s="550"/>
      <c r="B1274" s="449"/>
      <c r="C1274" s="438"/>
      <c r="D1274" s="440"/>
      <c r="E1274" s="442"/>
      <c r="F1274" s="551"/>
      <c r="G1274" s="444"/>
      <c r="H1274" s="448"/>
    </row>
    <row r="1275" spans="1:8">
      <c r="A1275" s="550"/>
      <c r="B1275" s="449"/>
      <c r="C1275" s="438"/>
      <c r="D1275" s="440"/>
      <c r="E1275" s="442"/>
      <c r="F1275" s="551"/>
      <c r="G1275" s="444"/>
      <c r="H1275" s="448"/>
    </row>
    <row r="1276" spans="1:8">
      <c r="A1276" s="550"/>
      <c r="B1276" s="449"/>
      <c r="C1276" s="438"/>
      <c r="D1276" s="440"/>
      <c r="E1276" s="442"/>
      <c r="F1276" s="443"/>
      <c r="G1276" s="444"/>
      <c r="H1276" s="448"/>
    </row>
    <row r="1277" spans="1:8">
      <c r="A1277" s="550"/>
      <c r="B1277" s="447"/>
      <c r="C1277" s="438"/>
      <c r="D1277" s="440"/>
      <c r="E1277" s="442"/>
      <c r="F1277" s="551"/>
      <c r="G1277" s="446"/>
      <c r="H1277" s="448"/>
    </row>
    <row r="1278" spans="1:8">
      <c r="A1278" s="550"/>
      <c r="B1278" s="447"/>
      <c r="C1278" s="438"/>
      <c r="D1278" s="440"/>
      <c r="E1278" s="442"/>
      <c r="F1278" s="551"/>
      <c r="G1278" s="446"/>
      <c r="H1278" s="448"/>
    </row>
    <row r="1279" spans="1:8">
      <c r="A1279" s="550"/>
      <c r="B1279" s="447"/>
      <c r="C1279" s="438"/>
      <c r="D1279" s="440"/>
      <c r="E1279" s="442"/>
      <c r="F1279" s="551"/>
      <c r="G1279" s="446"/>
      <c r="H1279" s="556"/>
    </row>
    <row r="1280" spans="1:8">
      <c r="A1280" s="550"/>
      <c r="B1280" s="447"/>
      <c r="C1280" s="438"/>
      <c r="D1280" s="440"/>
      <c r="E1280" s="442"/>
      <c r="F1280" s="551"/>
      <c r="G1280" s="446"/>
      <c r="H1280" s="556"/>
    </row>
    <row r="1281" spans="1:8">
      <c r="A1281" s="550"/>
      <c r="B1281" s="447"/>
      <c r="C1281" s="438"/>
      <c r="D1281" s="440"/>
      <c r="E1281" s="442"/>
      <c r="F1281" s="551"/>
      <c r="G1281" s="446"/>
      <c r="H1281" s="556"/>
    </row>
    <row r="1282" spans="1:8">
      <c r="A1282" s="550"/>
      <c r="B1282" s="447"/>
      <c r="C1282" s="438"/>
      <c r="D1282" s="440"/>
      <c r="E1282" s="442"/>
      <c r="F1282" s="551"/>
      <c r="G1282" s="446"/>
      <c r="H1282" s="556"/>
    </row>
    <row r="1283" spans="1:8">
      <c r="A1283" s="550"/>
      <c r="B1283" s="447"/>
      <c r="C1283" s="555"/>
      <c r="D1283" s="450"/>
      <c r="E1283" s="445"/>
      <c r="F1283" s="551"/>
      <c r="G1283" s="446"/>
      <c r="H1283" s="556"/>
    </row>
    <row r="1284" spans="1:8">
      <c r="A1284" s="550"/>
      <c r="B1284" s="447"/>
      <c r="C1284" s="555"/>
      <c r="D1284" s="450"/>
      <c r="E1284" s="445"/>
      <c r="F1284" s="551"/>
      <c r="G1284" s="446"/>
      <c r="H1284" s="556"/>
    </row>
    <row r="1285" spans="1:8">
      <c r="A1285" s="550"/>
      <c r="B1285" s="447"/>
      <c r="C1285" s="555"/>
      <c r="D1285" s="450"/>
      <c r="E1285" s="445"/>
      <c r="F1285" s="551"/>
      <c r="G1285" s="446"/>
      <c r="H1285" s="556"/>
    </row>
    <row r="1286" spans="1:8">
      <c r="A1286" s="550"/>
      <c r="B1286" s="447"/>
      <c r="C1286" s="555"/>
      <c r="D1286" s="450"/>
      <c r="E1286" s="445"/>
      <c r="F1286" s="551"/>
      <c r="G1286" s="446"/>
      <c r="H1286" s="556"/>
    </row>
    <row r="1287" spans="1:8">
      <c r="A1287" s="550"/>
      <c r="B1287" s="447"/>
      <c r="C1287" s="555"/>
      <c r="D1287" s="450"/>
      <c r="E1287" s="445"/>
      <c r="F1287" s="551"/>
      <c r="G1287" s="446"/>
      <c r="H1287" s="556"/>
    </row>
    <row r="1288" spans="1:8">
      <c r="A1288" s="550"/>
      <c r="B1288" s="447"/>
      <c r="C1288" s="438"/>
      <c r="D1288" s="440"/>
      <c r="E1288" s="442"/>
      <c r="F1288" s="551"/>
      <c r="G1288" s="446"/>
      <c r="H1288" s="448"/>
    </row>
    <row r="1289" spans="1:8">
      <c r="A1289" s="550"/>
      <c r="B1289" s="447"/>
      <c r="C1289" s="438"/>
      <c r="D1289" s="440"/>
      <c r="E1289" s="442"/>
      <c r="F1289" s="443"/>
      <c r="G1289" s="444"/>
      <c r="H1289" s="448"/>
    </row>
    <row r="1290" spans="1:8">
      <c r="A1290" s="550"/>
      <c r="B1290" s="447"/>
      <c r="C1290" s="438"/>
      <c r="D1290" s="440"/>
      <c r="E1290" s="442"/>
      <c r="F1290" s="443"/>
      <c r="G1290" s="444"/>
      <c r="H1290" s="448"/>
    </row>
    <row r="1291" spans="1:8">
      <c r="A1291" s="550"/>
      <c r="B1291" s="447"/>
      <c r="C1291" s="438"/>
      <c r="D1291" s="440"/>
      <c r="E1291" s="442"/>
      <c r="F1291" s="443"/>
      <c r="G1291" s="444"/>
      <c r="H1291" s="448"/>
    </row>
    <row r="1292" spans="1:8">
      <c r="A1292" s="550"/>
      <c r="B1292" s="447"/>
      <c r="C1292" s="438"/>
      <c r="D1292" s="440"/>
      <c r="E1292" s="442"/>
      <c r="F1292" s="551"/>
      <c r="G1292" s="446"/>
      <c r="H1292" s="448"/>
    </row>
    <row r="1293" spans="1:8">
      <c r="A1293" s="550"/>
      <c r="B1293" s="447"/>
      <c r="C1293" s="438"/>
      <c r="D1293" s="440"/>
      <c r="E1293" s="442"/>
      <c r="F1293" s="443"/>
      <c r="G1293" s="444"/>
      <c r="H1293" s="448"/>
    </row>
    <row r="1294" spans="1:8">
      <c r="A1294" s="550"/>
      <c r="B1294" s="447"/>
      <c r="C1294" s="438"/>
      <c r="D1294" s="440"/>
      <c r="E1294" s="442"/>
      <c r="F1294" s="443"/>
      <c r="G1294" s="444"/>
      <c r="H1294" s="448"/>
    </row>
    <row r="1295" spans="1:8">
      <c r="A1295" s="550"/>
      <c r="B1295" s="447"/>
      <c r="C1295" s="438"/>
      <c r="D1295" s="440"/>
      <c r="E1295" s="442"/>
      <c r="F1295" s="443"/>
      <c r="G1295" s="444"/>
      <c r="H1295" s="448"/>
    </row>
    <row r="1296" spans="1:8">
      <c r="A1296" s="550"/>
      <c r="B1296" s="447"/>
      <c r="C1296" s="438"/>
      <c r="D1296" s="440"/>
      <c r="E1296" s="442"/>
      <c r="F1296" s="443"/>
      <c r="G1296" s="444"/>
      <c r="H1296" s="448"/>
    </row>
    <row r="1297" spans="1:8">
      <c r="A1297" s="550"/>
      <c r="B1297" s="447"/>
      <c r="C1297" s="438"/>
      <c r="D1297" s="440"/>
      <c r="E1297" s="442"/>
      <c r="F1297" s="443"/>
      <c r="G1297" s="444"/>
      <c r="H1297" s="448"/>
    </row>
    <row r="1298" spans="1:8">
      <c r="A1298" s="550"/>
      <c r="B1298" s="449"/>
      <c r="C1298" s="438"/>
      <c r="D1298" s="440"/>
      <c r="E1298" s="445"/>
      <c r="F1298" s="551"/>
      <c r="G1298" s="444"/>
      <c r="H1298" s="448"/>
    </row>
    <row r="1299" spans="1:8">
      <c r="A1299" s="550"/>
      <c r="B1299" s="449"/>
      <c r="C1299" s="438"/>
      <c r="D1299" s="440"/>
      <c r="E1299" s="442"/>
      <c r="F1299" s="443"/>
      <c r="G1299" s="444"/>
      <c r="H1299" s="448"/>
    </row>
    <row r="1300" spans="1:8">
      <c r="A1300" s="550"/>
      <c r="B1300" s="449"/>
      <c r="C1300" s="438"/>
      <c r="D1300" s="440"/>
      <c r="E1300" s="442"/>
      <c r="F1300" s="551"/>
      <c r="G1300" s="446"/>
      <c r="H1300" s="448"/>
    </row>
    <row r="1301" spans="1:8">
      <c r="A1301" s="550"/>
      <c r="B1301" s="449"/>
      <c r="C1301" s="438"/>
      <c r="D1301" s="440"/>
      <c r="E1301" s="445"/>
      <c r="F1301" s="443"/>
      <c r="G1301" s="444"/>
      <c r="H1301" s="448"/>
    </row>
    <row r="1302" spans="1:8">
      <c r="A1302" s="550"/>
      <c r="B1302" s="449"/>
      <c r="C1302" s="438"/>
      <c r="D1302" s="440"/>
      <c r="E1302" s="442"/>
      <c r="F1302" s="443"/>
      <c r="G1302" s="444"/>
      <c r="H1302" s="448"/>
    </row>
    <row r="1303" spans="1:8">
      <c r="A1303" s="550"/>
      <c r="B1303" s="449"/>
      <c r="C1303" s="438"/>
      <c r="D1303" s="440"/>
      <c r="E1303" s="442"/>
      <c r="F1303" s="443"/>
      <c r="G1303" s="444"/>
      <c r="H1303" s="448"/>
    </row>
    <row r="1304" spans="1:8">
      <c r="A1304" s="550"/>
      <c r="B1304" s="449"/>
      <c r="C1304" s="438"/>
      <c r="D1304" s="440"/>
      <c r="E1304" s="442"/>
      <c r="F1304" s="443"/>
      <c r="G1304" s="444"/>
      <c r="H1304" s="448"/>
    </row>
    <row r="1305" spans="1:8">
      <c r="A1305" s="550"/>
      <c r="B1305" s="449"/>
      <c r="C1305" s="438"/>
      <c r="D1305" s="440"/>
      <c r="E1305" s="442"/>
      <c r="F1305" s="443"/>
      <c r="G1305" s="444"/>
      <c r="H1305" s="448"/>
    </row>
    <row r="1306" spans="1:8">
      <c r="A1306" s="550"/>
      <c r="B1306" s="449"/>
      <c r="C1306" s="438"/>
      <c r="D1306" s="440"/>
      <c r="E1306" s="442"/>
      <c r="F1306" s="443"/>
      <c r="G1306" s="444"/>
      <c r="H1306" s="448"/>
    </row>
    <row r="1307" spans="1:8">
      <c r="A1307" s="550"/>
      <c r="B1307" s="449"/>
      <c r="C1307" s="438"/>
      <c r="D1307" s="440"/>
      <c r="E1307" s="442"/>
      <c r="F1307" s="551"/>
      <c r="G1307" s="446"/>
      <c r="H1307" s="448"/>
    </row>
    <row r="1308" spans="1:8">
      <c r="A1308" s="550"/>
      <c r="B1308" s="449"/>
      <c r="C1308" s="438"/>
      <c r="D1308" s="440"/>
      <c r="E1308" s="442"/>
      <c r="F1308" s="551"/>
      <c r="G1308" s="446"/>
      <c r="H1308" s="448"/>
    </row>
    <row r="1309" spans="1:8">
      <c r="A1309" s="550"/>
      <c r="B1309" s="447"/>
      <c r="C1309" s="438"/>
      <c r="D1309" s="440"/>
      <c r="E1309" s="442"/>
      <c r="F1309" s="551"/>
      <c r="G1309" s="446"/>
      <c r="H1309" s="448"/>
    </row>
    <row r="1310" spans="1:8">
      <c r="A1310" s="550"/>
      <c r="B1310" s="447"/>
      <c r="C1310" s="438"/>
      <c r="D1310" s="440"/>
      <c r="E1310" s="442"/>
      <c r="F1310" s="443"/>
      <c r="G1310" s="446"/>
      <c r="H1310" s="448"/>
    </row>
    <row r="1311" spans="1:8">
      <c r="A1311" s="550"/>
      <c r="B1311" s="447"/>
      <c r="C1311" s="438"/>
      <c r="D1311" s="440"/>
      <c r="E1311" s="442"/>
      <c r="F1311" s="443"/>
      <c r="G1311" s="446"/>
      <c r="H1311" s="448"/>
    </row>
    <row r="1312" spans="1:8">
      <c r="A1312" s="550"/>
      <c r="B1312" s="447"/>
      <c r="C1312" s="438"/>
      <c r="D1312" s="440"/>
      <c r="E1312" s="442"/>
      <c r="F1312" s="551"/>
      <c r="G1312" s="446"/>
      <c r="H1312" s="448"/>
    </row>
    <row r="1313" spans="1:8">
      <c r="A1313" s="550"/>
      <c r="B1313" s="447"/>
      <c r="C1313" s="438"/>
      <c r="D1313" s="440"/>
      <c r="E1313" s="442"/>
      <c r="F1313" s="551"/>
      <c r="G1313" s="446"/>
      <c r="H1313" s="448"/>
    </row>
    <row r="1314" spans="1:8">
      <c r="A1314" s="550"/>
      <c r="B1314" s="447"/>
      <c r="C1314" s="438"/>
      <c r="D1314" s="440"/>
      <c r="E1314" s="442"/>
      <c r="F1314" s="551"/>
      <c r="G1314" s="446"/>
      <c r="H1314" s="448"/>
    </row>
    <row r="1315" spans="1:8">
      <c r="A1315" s="550"/>
      <c r="B1315" s="447"/>
      <c r="C1315" s="438"/>
      <c r="D1315" s="440"/>
      <c r="E1315" s="442"/>
      <c r="F1315" s="551"/>
      <c r="G1315" s="446"/>
      <c r="H1315" s="556"/>
    </row>
    <row r="1316" spans="1:8">
      <c r="A1316" s="550"/>
      <c r="B1316" s="447"/>
      <c r="C1316" s="438"/>
      <c r="D1316" s="440"/>
      <c r="E1316" s="442"/>
      <c r="F1316" s="551"/>
      <c r="G1316" s="446"/>
      <c r="H1316" s="556"/>
    </row>
    <row r="1317" spans="1:8">
      <c r="A1317" s="550"/>
      <c r="B1317" s="447"/>
      <c r="C1317" s="555"/>
      <c r="D1317" s="450"/>
      <c r="E1317" s="445"/>
      <c r="F1317" s="551"/>
      <c r="G1317" s="446"/>
      <c r="H1317" s="556"/>
    </row>
    <row r="1318" spans="1:8">
      <c r="A1318" s="550"/>
      <c r="B1318" s="447"/>
      <c r="C1318" s="555"/>
      <c r="D1318" s="450"/>
      <c r="E1318" s="445"/>
      <c r="F1318" s="551"/>
      <c r="G1318" s="446"/>
      <c r="H1318" s="556"/>
    </row>
    <row r="1319" spans="1:8">
      <c r="A1319" s="550"/>
      <c r="B1319" s="447"/>
      <c r="C1319" s="555"/>
      <c r="D1319" s="450"/>
      <c r="E1319" s="445"/>
      <c r="F1319" s="551"/>
      <c r="G1319" s="446"/>
      <c r="H1319" s="556"/>
    </row>
    <row r="1320" spans="1:8">
      <c r="A1320" s="550"/>
      <c r="B1320" s="447"/>
      <c r="C1320" s="555"/>
      <c r="D1320" s="450"/>
      <c r="E1320" s="445"/>
      <c r="F1320" s="551"/>
      <c r="G1320" s="446"/>
      <c r="H1320" s="556"/>
    </row>
    <row r="1321" spans="1:8">
      <c r="A1321" s="550"/>
      <c r="B1321" s="447"/>
      <c r="C1321" s="555"/>
      <c r="D1321" s="450"/>
      <c r="E1321" s="445"/>
      <c r="F1321" s="551"/>
      <c r="G1321" s="446"/>
      <c r="H1321" s="556"/>
    </row>
    <row r="1322" spans="1:8">
      <c r="A1322" s="550"/>
      <c r="B1322" s="447"/>
      <c r="C1322" s="438"/>
      <c r="D1322" s="440"/>
      <c r="E1322" s="442"/>
      <c r="F1322" s="551"/>
      <c r="G1322" s="446"/>
      <c r="H1322" s="448"/>
    </row>
    <row r="1323" spans="1:8">
      <c r="A1323" s="550"/>
      <c r="B1323" s="449"/>
      <c r="C1323" s="438"/>
      <c r="D1323" s="440"/>
      <c r="E1323" s="442"/>
      <c r="F1323" s="443"/>
      <c r="G1323" s="444"/>
      <c r="H1323" s="448"/>
    </row>
    <row r="1324" spans="1:8">
      <c r="A1324" s="550"/>
      <c r="B1324" s="449"/>
      <c r="C1324" s="438"/>
      <c r="D1324" s="440"/>
      <c r="E1324" s="442"/>
      <c r="F1324" s="443"/>
      <c r="G1324" s="444"/>
      <c r="H1324" s="448"/>
    </row>
    <row r="1325" spans="1:8">
      <c r="A1325" s="550"/>
      <c r="B1325" s="449"/>
      <c r="C1325" s="438"/>
      <c r="D1325" s="440"/>
      <c r="E1325" s="442"/>
      <c r="F1325" s="443"/>
      <c r="G1325" s="444"/>
      <c r="H1325" s="448"/>
    </row>
    <row r="1326" spans="1:8">
      <c r="A1326" s="550"/>
      <c r="B1326" s="449"/>
      <c r="C1326" s="438"/>
      <c r="D1326" s="440"/>
      <c r="E1326" s="442"/>
      <c r="F1326" s="443"/>
      <c r="G1326" s="444"/>
      <c r="H1326" s="448"/>
    </row>
    <row r="1327" spans="1:8">
      <c r="A1327" s="550"/>
      <c r="B1327" s="449"/>
      <c r="C1327" s="438"/>
      <c r="D1327" s="440"/>
      <c r="E1327" s="442"/>
      <c r="F1327" s="443"/>
      <c r="G1327" s="444"/>
      <c r="H1327" s="448"/>
    </row>
    <row r="1328" spans="1:8">
      <c r="A1328" s="550"/>
      <c r="B1328" s="449"/>
      <c r="C1328" s="438"/>
      <c r="D1328" s="440"/>
      <c r="E1328" s="442"/>
      <c r="F1328" s="443"/>
      <c r="G1328" s="444"/>
      <c r="H1328" s="448"/>
    </row>
    <row r="1329" spans="1:8">
      <c r="A1329" s="550"/>
      <c r="B1329" s="449"/>
      <c r="C1329" s="438"/>
      <c r="D1329" s="440"/>
      <c r="E1329" s="442"/>
      <c r="F1329" s="443"/>
      <c r="G1329" s="444"/>
      <c r="H1329" s="448"/>
    </row>
    <row r="1330" spans="1:8">
      <c r="A1330" s="550"/>
      <c r="B1330" s="449"/>
      <c r="C1330" s="438"/>
      <c r="D1330" s="440"/>
      <c r="E1330" s="442"/>
      <c r="F1330" s="443"/>
      <c r="G1330" s="444"/>
      <c r="H1330" s="448"/>
    </row>
    <row r="1331" spans="1:8">
      <c r="A1331" s="550"/>
      <c r="B1331" s="449"/>
      <c r="C1331" s="438"/>
      <c r="D1331" s="440"/>
      <c r="E1331" s="442"/>
      <c r="F1331" s="443"/>
      <c r="G1331" s="444"/>
      <c r="H1331" s="448"/>
    </row>
    <row r="1332" spans="1:8">
      <c r="A1332" s="550"/>
      <c r="B1332" s="449"/>
      <c r="C1332" s="438"/>
      <c r="D1332" s="440"/>
      <c r="E1332" s="442"/>
      <c r="F1332" s="443"/>
      <c r="G1332" s="444"/>
      <c r="H1332" s="448"/>
    </row>
    <row r="1333" spans="1:8">
      <c r="A1333" s="550"/>
      <c r="B1333" s="449"/>
      <c r="C1333" s="438"/>
      <c r="D1333" s="440"/>
      <c r="E1333" s="442"/>
      <c r="F1333" s="443"/>
      <c r="G1333" s="444"/>
      <c r="H1333" s="448"/>
    </row>
    <row r="1334" spans="1:8">
      <c r="A1334" s="550"/>
      <c r="B1334" s="449"/>
      <c r="C1334" s="438"/>
      <c r="D1334" s="440"/>
      <c r="E1334" s="442"/>
      <c r="F1334" s="443"/>
      <c r="G1334" s="444"/>
      <c r="H1334" s="556"/>
    </row>
    <row r="1335" spans="1:8">
      <c r="A1335" s="550"/>
      <c r="B1335" s="449"/>
      <c r="C1335" s="555"/>
      <c r="D1335" s="450"/>
      <c r="E1335" s="445"/>
      <c r="F1335" s="551"/>
      <c r="G1335" s="446"/>
      <c r="H1335" s="556"/>
    </row>
    <row r="1336" spans="1:8">
      <c r="A1336" s="550"/>
      <c r="B1336" s="449"/>
      <c r="C1336" s="555"/>
      <c r="D1336" s="450"/>
      <c r="E1336" s="445"/>
      <c r="F1336" s="551"/>
      <c r="G1336" s="446"/>
      <c r="H1336" s="556"/>
    </row>
    <row r="1337" spans="1:8">
      <c r="A1337" s="550"/>
      <c r="B1337" s="449"/>
      <c r="C1337" s="555"/>
      <c r="D1337" s="450"/>
      <c r="E1337" s="445"/>
      <c r="F1337" s="551"/>
      <c r="G1337" s="446"/>
      <c r="H1337" s="556"/>
    </row>
    <row r="1338" spans="1:8">
      <c r="A1338" s="550"/>
      <c r="B1338" s="449"/>
      <c r="C1338" s="555"/>
      <c r="D1338" s="450"/>
      <c r="E1338" s="445"/>
      <c r="F1338" s="551"/>
      <c r="G1338" s="446"/>
      <c r="H1338" s="556"/>
    </row>
    <row r="1339" spans="1:8">
      <c r="A1339" s="550"/>
      <c r="B1339" s="449"/>
      <c r="C1339" s="438"/>
      <c r="D1339" s="440"/>
      <c r="E1339" s="442"/>
      <c r="F1339" s="443"/>
      <c r="G1339" s="444"/>
      <c r="H1339" s="448"/>
    </row>
    <row r="1340" spans="1:8">
      <c r="A1340" s="550"/>
      <c r="B1340" s="449"/>
      <c r="C1340" s="438"/>
      <c r="D1340" s="440"/>
      <c r="E1340" s="442"/>
      <c r="F1340" s="443"/>
      <c r="G1340" s="444"/>
      <c r="H1340" s="448"/>
    </row>
    <row r="1341" spans="1:8">
      <c r="A1341" s="550"/>
      <c r="B1341" s="449"/>
      <c r="C1341" s="438"/>
      <c r="D1341" s="440"/>
      <c r="E1341" s="442"/>
      <c r="F1341" s="443"/>
      <c r="G1341" s="444"/>
      <c r="H1341" s="448"/>
    </row>
    <row r="1342" spans="1:8">
      <c r="A1342" s="550"/>
      <c r="B1342" s="449"/>
      <c r="C1342" s="438"/>
      <c r="D1342" s="440"/>
      <c r="E1342" s="442"/>
      <c r="F1342" s="443"/>
      <c r="G1342" s="444"/>
      <c r="H1342" s="448"/>
    </row>
    <row r="1343" spans="1:8">
      <c r="A1343" s="550"/>
      <c r="B1343" s="449"/>
      <c r="C1343" s="438"/>
      <c r="D1343" s="440"/>
      <c r="E1343" s="442"/>
      <c r="F1343" s="443"/>
      <c r="G1343" s="444"/>
      <c r="H1343" s="448"/>
    </row>
    <row r="1344" spans="1:8">
      <c r="A1344" s="550"/>
      <c r="B1344" s="449"/>
      <c r="C1344" s="438"/>
      <c r="D1344" s="440"/>
      <c r="E1344" s="442"/>
      <c r="F1344" s="443"/>
      <c r="G1344" s="444"/>
      <c r="H1344" s="448"/>
    </row>
    <row r="1345" spans="1:8">
      <c r="A1345" s="550"/>
      <c r="B1345" s="449"/>
      <c r="C1345" s="438"/>
      <c r="D1345" s="440"/>
      <c r="E1345" s="442"/>
      <c r="F1345" s="443"/>
      <c r="G1345" s="444"/>
      <c r="H1345" s="448"/>
    </row>
    <row r="1346" spans="1:8">
      <c r="A1346" s="550"/>
      <c r="B1346" s="449"/>
      <c r="C1346" s="438"/>
      <c r="D1346" s="440"/>
      <c r="E1346" s="442"/>
      <c r="F1346" s="443"/>
      <c r="G1346" s="444"/>
      <c r="H1346" s="448"/>
    </row>
    <row r="1347" spans="1:8">
      <c r="A1347" s="550"/>
      <c r="B1347" s="449"/>
      <c r="C1347" s="438"/>
      <c r="D1347" s="450"/>
      <c r="E1347" s="442"/>
      <c r="F1347" s="443"/>
      <c r="G1347" s="444"/>
      <c r="H1347" s="556"/>
    </row>
    <row r="1348" spans="1:8" ht="20.25">
      <c r="A1348" s="550"/>
      <c r="B1348" s="447"/>
      <c r="C1348" s="552"/>
      <c r="D1348" s="553"/>
      <c r="E1348" s="442"/>
      <c r="F1348" s="443"/>
      <c r="G1348" s="444"/>
      <c r="H1348" s="554"/>
    </row>
    <row r="1349" spans="1:8" ht="20.25">
      <c r="A1349" s="550"/>
      <c r="B1349" s="447"/>
      <c r="C1349" s="552"/>
      <c r="D1349" s="553"/>
      <c r="E1349" s="442"/>
      <c r="F1349" s="443"/>
      <c r="G1349" s="444"/>
      <c r="H1349" s="554"/>
    </row>
    <row r="1350" spans="1:8">
      <c r="A1350" s="550"/>
      <c r="B1350" s="449"/>
      <c r="C1350" s="438"/>
      <c r="D1350" s="440"/>
      <c r="E1350" s="442"/>
      <c r="F1350" s="443"/>
      <c r="G1350" s="444"/>
      <c r="H1350" s="448"/>
    </row>
    <row r="1351" spans="1:8">
      <c r="A1351" s="550"/>
      <c r="B1351" s="449"/>
      <c r="C1351" s="438"/>
      <c r="D1351" s="440"/>
      <c r="E1351" s="442"/>
      <c r="F1351" s="443"/>
      <c r="G1351" s="444"/>
      <c r="H1351" s="448"/>
    </row>
    <row r="1352" spans="1:8">
      <c r="A1352" s="550"/>
      <c r="B1352" s="449"/>
      <c r="C1352" s="438"/>
      <c r="D1352" s="440"/>
      <c r="E1352" s="442"/>
      <c r="F1352" s="443"/>
      <c r="G1352" s="444"/>
      <c r="H1352" s="448"/>
    </row>
    <row r="1353" spans="1:8">
      <c r="A1353" s="550"/>
      <c r="B1353" s="449"/>
      <c r="C1353" s="438"/>
      <c r="D1353" s="440"/>
      <c r="E1353" s="445"/>
      <c r="F1353" s="443"/>
      <c r="G1353" s="444"/>
      <c r="H1353" s="448"/>
    </row>
    <row r="1354" spans="1:8">
      <c r="A1354" s="550"/>
      <c r="B1354" s="449"/>
      <c r="C1354" s="438"/>
      <c r="D1354" s="440"/>
      <c r="E1354" s="442"/>
      <c r="F1354" s="443"/>
      <c r="G1354" s="444"/>
      <c r="H1354" s="448"/>
    </row>
    <row r="1355" spans="1:8">
      <c r="A1355" s="550"/>
      <c r="B1355" s="449"/>
      <c r="C1355" s="555"/>
      <c r="D1355" s="450"/>
      <c r="E1355" s="442"/>
      <c r="F1355" s="551"/>
      <c r="G1355" s="446"/>
      <c r="H1355" s="556"/>
    </row>
    <row r="1356" spans="1:8">
      <c r="A1356" s="550"/>
      <c r="B1356" s="449"/>
      <c r="C1356" s="438"/>
      <c r="D1356" s="440"/>
      <c r="E1356" s="442"/>
      <c r="F1356" s="443"/>
      <c r="G1356" s="444"/>
      <c r="H1356" s="448"/>
    </row>
    <row r="1357" spans="1:8">
      <c r="A1357" s="550"/>
      <c r="B1357" s="449"/>
      <c r="C1357" s="438"/>
      <c r="D1357" s="440"/>
      <c r="E1357" s="442"/>
      <c r="F1357" s="551"/>
      <c r="G1357" s="444"/>
      <c r="H1357" s="448"/>
    </row>
    <row r="1358" spans="1:8">
      <c r="A1358" s="550"/>
      <c r="B1358" s="449"/>
      <c r="C1358" s="438"/>
      <c r="D1358" s="440"/>
      <c r="E1358" s="442"/>
      <c r="F1358" s="551"/>
      <c r="G1358" s="444"/>
      <c r="H1358" s="448"/>
    </row>
    <row r="1359" spans="1:8">
      <c r="A1359" s="550"/>
      <c r="B1359" s="449"/>
      <c r="C1359" s="438"/>
      <c r="D1359" s="440"/>
      <c r="E1359" s="442"/>
      <c r="F1359" s="443"/>
      <c r="G1359" s="444"/>
      <c r="H1359" s="448"/>
    </row>
    <row r="1360" spans="1:8">
      <c r="A1360" s="550"/>
      <c r="B1360" s="447"/>
      <c r="C1360" s="438"/>
      <c r="D1360" s="440"/>
      <c r="E1360" s="442"/>
      <c r="F1360" s="551"/>
      <c r="G1360" s="446"/>
      <c r="H1360" s="448"/>
    </row>
    <row r="1361" spans="1:8">
      <c r="A1361" s="550"/>
      <c r="B1361" s="447"/>
      <c r="C1361" s="438"/>
      <c r="D1361" s="440"/>
      <c r="E1361" s="442"/>
      <c r="F1361" s="551"/>
      <c r="G1361" s="446"/>
      <c r="H1361" s="448"/>
    </row>
    <row r="1362" spans="1:8">
      <c r="A1362" s="550"/>
      <c r="B1362" s="447"/>
      <c r="C1362" s="438"/>
      <c r="D1362" s="440"/>
      <c r="E1362" s="442"/>
      <c r="F1362" s="551"/>
      <c r="G1362" s="446"/>
      <c r="H1362" s="556"/>
    </row>
    <row r="1363" spans="1:8">
      <c r="A1363" s="550"/>
      <c r="B1363" s="447"/>
      <c r="C1363" s="438"/>
      <c r="D1363" s="440"/>
      <c r="E1363" s="442"/>
      <c r="F1363" s="551"/>
      <c r="G1363" s="446"/>
      <c r="H1363" s="556"/>
    </row>
    <row r="1364" spans="1:8">
      <c r="A1364" s="550"/>
      <c r="B1364" s="447"/>
      <c r="C1364" s="438"/>
      <c r="D1364" s="440"/>
      <c r="E1364" s="442"/>
      <c r="F1364" s="551"/>
      <c r="G1364" s="446"/>
      <c r="H1364" s="556"/>
    </row>
    <row r="1365" spans="1:8">
      <c r="A1365" s="550"/>
      <c r="B1365" s="447"/>
      <c r="C1365" s="438"/>
      <c r="D1365" s="440"/>
      <c r="E1365" s="442"/>
      <c r="F1365" s="551"/>
      <c r="G1365" s="446"/>
      <c r="H1365" s="556"/>
    </row>
    <row r="1366" spans="1:8">
      <c r="A1366" s="550"/>
      <c r="B1366" s="447"/>
      <c r="C1366" s="555"/>
      <c r="D1366" s="450"/>
      <c r="E1366" s="445"/>
      <c r="F1366" s="551"/>
      <c r="G1366" s="446"/>
      <c r="H1366" s="556"/>
    </row>
    <row r="1367" spans="1:8">
      <c r="A1367" s="550"/>
      <c r="B1367" s="447"/>
      <c r="C1367" s="555"/>
      <c r="D1367" s="450"/>
      <c r="E1367" s="445"/>
      <c r="F1367" s="551"/>
      <c r="G1367" s="446"/>
      <c r="H1367" s="556"/>
    </row>
    <row r="1368" spans="1:8">
      <c r="A1368" s="550"/>
      <c r="B1368" s="447"/>
      <c r="C1368" s="555"/>
      <c r="D1368" s="450"/>
      <c r="E1368" s="445"/>
      <c r="F1368" s="551"/>
      <c r="G1368" s="446"/>
      <c r="H1368" s="556"/>
    </row>
    <row r="1369" spans="1:8">
      <c r="A1369" s="550"/>
      <c r="B1369" s="447"/>
      <c r="C1369" s="555"/>
      <c r="D1369" s="450"/>
      <c r="E1369" s="445"/>
      <c r="F1369" s="551"/>
      <c r="G1369" s="446"/>
      <c r="H1369" s="556"/>
    </row>
    <row r="1370" spans="1:8">
      <c r="A1370" s="550"/>
      <c r="B1370" s="447"/>
      <c r="C1370" s="555"/>
      <c r="D1370" s="450"/>
      <c r="E1370" s="445"/>
      <c r="F1370" s="551"/>
      <c r="G1370" s="446"/>
      <c r="H1370" s="556"/>
    </row>
    <row r="1371" spans="1:8">
      <c r="A1371" s="550"/>
      <c r="B1371" s="447"/>
      <c r="C1371" s="438"/>
      <c r="D1371" s="440"/>
      <c r="E1371" s="442"/>
      <c r="F1371" s="551"/>
      <c r="G1371" s="446"/>
      <c r="H1371" s="448"/>
    </row>
    <row r="1372" spans="1:8">
      <c r="A1372" s="550"/>
      <c r="B1372" s="447"/>
      <c r="C1372" s="438"/>
      <c r="D1372" s="440"/>
      <c r="E1372" s="442"/>
      <c r="F1372" s="443"/>
      <c r="G1372" s="444"/>
      <c r="H1372" s="448"/>
    </row>
    <row r="1373" spans="1:8">
      <c r="A1373" s="550"/>
      <c r="B1373" s="447"/>
      <c r="C1373" s="438"/>
      <c r="D1373" s="440"/>
      <c r="E1373" s="442"/>
      <c r="F1373" s="443"/>
      <c r="G1373" s="444"/>
      <c r="H1373" s="448"/>
    </row>
    <row r="1374" spans="1:8">
      <c r="A1374" s="550"/>
      <c r="B1374" s="447"/>
      <c r="C1374" s="438"/>
      <c r="D1374" s="440"/>
      <c r="E1374" s="442"/>
      <c r="F1374" s="443"/>
      <c r="G1374" s="444"/>
      <c r="H1374" s="448"/>
    </row>
    <row r="1375" spans="1:8">
      <c r="A1375" s="550"/>
      <c r="B1375" s="447"/>
      <c r="C1375" s="438"/>
      <c r="D1375" s="440"/>
      <c r="E1375" s="442"/>
      <c r="F1375" s="551"/>
      <c r="G1375" s="446"/>
      <c r="H1375" s="448"/>
    </row>
    <row r="1376" spans="1:8">
      <c r="A1376" s="550"/>
      <c r="B1376" s="447"/>
      <c r="C1376" s="438"/>
      <c r="D1376" s="440"/>
      <c r="E1376" s="442"/>
      <c r="F1376" s="443"/>
      <c r="G1376" s="444"/>
      <c r="H1376" s="448"/>
    </row>
    <row r="1377" spans="1:8">
      <c r="A1377" s="550"/>
      <c r="B1377" s="447"/>
      <c r="C1377" s="438"/>
      <c r="D1377" s="440"/>
      <c r="E1377" s="442"/>
      <c r="F1377" s="443"/>
      <c r="G1377" s="444"/>
      <c r="H1377" s="448"/>
    </row>
    <row r="1378" spans="1:8">
      <c r="A1378" s="550"/>
      <c r="B1378" s="447"/>
      <c r="C1378" s="438"/>
      <c r="D1378" s="440"/>
      <c r="E1378" s="442"/>
      <c r="F1378" s="443"/>
      <c r="G1378" s="444"/>
      <c r="H1378" s="448"/>
    </row>
    <row r="1379" spans="1:8">
      <c r="A1379" s="550"/>
      <c r="B1379" s="447"/>
      <c r="C1379" s="438"/>
      <c r="D1379" s="440"/>
      <c r="E1379" s="442"/>
      <c r="F1379" s="443"/>
      <c r="G1379" s="444"/>
      <c r="H1379" s="448"/>
    </row>
    <row r="1380" spans="1:8">
      <c r="A1380" s="550"/>
      <c r="B1380" s="447"/>
      <c r="C1380" s="438"/>
      <c r="D1380" s="440"/>
      <c r="E1380" s="442"/>
      <c r="F1380" s="443"/>
      <c r="G1380" s="444"/>
      <c r="H1380" s="448"/>
    </row>
    <row r="1381" spans="1:8">
      <c r="A1381" s="550"/>
      <c r="B1381" s="449"/>
      <c r="C1381" s="438"/>
      <c r="D1381" s="440"/>
      <c r="E1381" s="445"/>
      <c r="F1381" s="551"/>
      <c r="G1381" s="444"/>
      <c r="H1381" s="448"/>
    </row>
    <row r="1382" spans="1:8">
      <c r="A1382" s="550"/>
      <c r="B1382" s="449"/>
      <c r="C1382" s="438"/>
      <c r="D1382" s="440"/>
      <c r="E1382" s="442"/>
      <c r="F1382" s="443"/>
      <c r="G1382" s="444"/>
      <c r="H1382" s="448"/>
    </row>
    <row r="1383" spans="1:8">
      <c r="A1383" s="550"/>
      <c r="B1383" s="449"/>
      <c r="C1383" s="438"/>
      <c r="D1383" s="440"/>
      <c r="E1383" s="442"/>
      <c r="F1383" s="551"/>
      <c r="G1383" s="446"/>
      <c r="H1383" s="448"/>
    </row>
    <row r="1384" spans="1:8">
      <c r="A1384" s="550"/>
      <c r="B1384" s="449"/>
      <c r="C1384" s="438"/>
      <c r="D1384" s="440"/>
      <c r="E1384" s="445"/>
      <c r="F1384" s="443"/>
      <c r="G1384" s="444"/>
      <c r="H1384" s="448"/>
    </row>
    <row r="1385" spans="1:8">
      <c r="A1385" s="550"/>
      <c r="B1385" s="449"/>
      <c r="C1385" s="438"/>
      <c r="D1385" s="440"/>
      <c r="E1385" s="442"/>
      <c r="F1385" s="443"/>
      <c r="G1385" s="444"/>
      <c r="H1385" s="448"/>
    </row>
    <row r="1386" spans="1:8">
      <c r="A1386" s="550"/>
      <c r="B1386" s="449"/>
      <c r="C1386" s="438"/>
      <c r="D1386" s="440"/>
      <c r="E1386" s="442"/>
      <c r="F1386" s="443"/>
      <c r="G1386" s="444"/>
      <c r="H1386" s="448"/>
    </row>
    <row r="1387" spans="1:8">
      <c r="A1387" s="550"/>
      <c r="B1387" s="449"/>
      <c r="C1387" s="438"/>
      <c r="D1387" s="440"/>
      <c r="E1387" s="442"/>
      <c r="F1387" s="443"/>
      <c r="G1387" s="444"/>
      <c r="H1387" s="448"/>
    </row>
    <row r="1388" spans="1:8">
      <c r="A1388" s="550"/>
      <c r="B1388" s="449"/>
      <c r="C1388" s="438"/>
      <c r="D1388" s="440"/>
      <c r="E1388" s="442"/>
      <c r="F1388" s="443"/>
      <c r="G1388" s="444"/>
      <c r="H1388" s="448"/>
    </row>
    <row r="1389" spans="1:8">
      <c r="A1389" s="550"/>
      <c r="B1389" s="449"/>
      <c r="C1389" s="438"/>
      <c r="D1389" s="440"/>
      <c r="E1389" s="442"/>
      <c r="F1389" s="443"/>
      <c r="G1389" s="444"/>
      <c r="H1389" s="448"/>
    </row>
    <row r="1390" spans="1:8">
      <c r="A1390" s="550"/>
      <c r="B1390" s="449"/>
      <c r="C1390" s="438"/>
      <c r="D1390" s="440"/>
      <c r="E1390" s="442"/>
      <c r="F1390" s="443"/>
      <c r="G1390" s="444"/>
      <c r="H1390" s="448"/>
    </row>
    <row r="1391" spans="1:8">
      <c r="A1391" s="550"/>
      <c r="B1391" s="449"/>
      <c r="C1391" s="438"/>
      <c r="D1391" s="440"/>
      <c r="E1391" s="442"/>
      <c r="F1391" s="443"/>
      <c r="G1391" s="444"/>
      <c r="H1391" s="448"/>
    </row>
    <row r="1392" spans="1:8">
      <c r="A1392" s="550"/>
      <c r="B1392" s="449"/>
      <c r="C1392" s="438"/>
      <c r="D1392" s="440"/>
      <c r="E1392" s="442"/>
      <c r="F1392" s="443"/>
      <c r="G1392" s="444"/>
      <c r="H1392" s="448"/>
    </row>
    <row r="1393" spans="1:8">
      <c r="A1393" s="550"/>
      <c r="B1393" s="449"/>
      <c r="C1393" s="438"/>
      <c r="D1393" s="440"/>
      <c r="E1393" s="442"/>
      <c r="F1393" s="443"/>
      <c r="G1393" s="444"/>
      <c r="H1393" s="448"/>
    </row>
    <row r="1394" spans="1:8">
      <c r="A1394" s="550"/>
      <c r="B1394" s="449"/>
      <c r="C1394" s="438"/>
      <c r="D1394" s="440"/>
      <c r="E1394" s="442"/>
      <c r="F1394" s="443"/>
      <c r="G1394" s="444"/>
      <c r="H1394" s="448"/>
    </row>
    <row r="1395" spans="1:8">
      <c r="A1395" s="550"/>
      <c r="B1395" s="449"/>
      <c r="C1395" s="438"/>
      <c r="D1395" s="440"/>
      <c r="E1395" s="442"/>
      <c r="F1395" s="443"/>
      <c r="G1395" s="444"/>
      <c r="H1395" s="448"/>
    </row>
    <row r="1396" spans="1:8">
      <c r="A1396" s="550"/>
      <c r="B1396" s="449"/>
      <c r="C1396" s="438"/>
      <c r="D1396" s="440"/>
      <c r="E1396" s="442"/>
      <c r="F1396" s="443"/>
      <c r="G1396" s="444"/>
      <c r="H1396" s="448"/>
    </row>
    <row r="1397" spans="1:8">
      <c r="A1397" s="550"/>
      <c r="B1397" s="449"/>
      <c r="C1397" s="438"/>
      <c r="D1397" s="440"/>
      <c r="E1397" s="442"/>
      <c r="F1397" s="443"/>
      <c r="G1397" s="444"/>
      <c r="H1397" s="448"/>
    </row>
    <row r="1398" spans="1:8">
      <c r="A1398" s="550"/>
      <c r="B1398" s="449"/>
      <c r="C1398" s="438"/>
      <c r="D1398" s="440"/>
      <c r="E1398" s="442"/>
      <c r="F1398" s="443"/>
      <c r="G1398" s="444"/>
      <c r="H1398" s="448"/>
    </row>
    <row r="1399" spans="1:8">
      <c r="A1399" s="550"/>
      <c r="B1399" s="449"/>
      <c r="C1399" s="438"/>
      <c r="D1399" s="440"/>
      <c r="E1399" s="442"/>
      <c r="F1399" s="443"/>
      <c r="G1399" s="444"/>
      <c r="H1399" s="448"/>
    </row>
    <row r="1400" spans="1:8">
      <c r="A1400" s="550"/>
      <c r="B1400" s="449"/>
      <c r="C1400" s="438"/>
      <c r="D1400" s="440"/>
      <c r="E1400" s="442"/>
      <c r="F1400" s="443"/>
      <c r="G1400" s="444"/>
      <c r="H1400" s="448"/>
    </row>
    <row r="1401" spans="1:8">
      <c r="A1401" s="550"/>
      <c r="B1401" s="449"/>
      <c r="C1401" s="438"/>
      <c r="D1401" s="440"/>
      <c r="E1401" s="442"/>
      <c r="F1401" s="443"/>
      <c r="G1401" s="444"/>
      <c r="H1401" s="448"/>
    </row>
    <row r="1402" spans="1:8">
      <c r="A1402" s="550"/>
      <c r="B1402" s="449"/>
      <c r="C1402" s="438"/>
      <c r="D1402" s="440"/>
      <c r="E1402" s="442"/>
      <c r="F1402" s="443"/>
      <c r="G1402" s="444"/>
      <c r="H1402" s="448"/>
    </row>
    <row r="1403" spans="1:8">
      <c r="A1403" s="550"/>
      <c r="B1403" s="449"/>
      <c r="C1403" s="438"/>
      <c r="D1403" s="440"/>
      <c r="E1403" s="442"/>
      <c r="F1403" s="443"/>
      <c r="G1403" s="444"/>
      <c r="H1403" s="448"/>
    </row>
    <row r="1404" spans="1:8">
      <c r="A1404" s="550"/>
      <c r="B1404" s="449"/>
      <c r="C1404" s="438"/>
      <c r="D1404" s="440"/>
      <c r="E1404" s="442"/>
      <c r="F1404" s="443"/>
      <c r="G1404" s="444"/>
      <c r="H1404" s="448"/>
    </row>
    <row r="1405" spans="1:8">
      <c r="A1405" s="550"/>
      <c r="B1405" s="449"/>
      <c r="C1405" s="438"/>
      <c r="D1405" s="440"/>
      <c r="E1405" s="442"/>
      <c r="F1405" s="443"/>
      <c r="G1405" s="444"/>
      <c r="H1405" s="448"/>
    </row>
    <row r="1406" spans="1:8">
      <c r="A1406" s="550"/>
      <c r="B1406" s="449"/>
      <c r="C1406" s="438"/>
      <c r="D1406" s="440"/>
      <c r="E1406" s="442"/>
      <c r="F1406" s="443"/>
      <c r="G1406" s="444"/>
      <c r="H1406" s="448"/>
    </row>
    <row r="1407" spans="1:8">
      <c r="A1407" s="550"/>
      <c r="B1407" s="449"/>
      <c r="C1407" s="438"/>
      <c r="D1407" s="440"/>
      <c r="E1407" s="442"/>
      <c r="F1407" s="443"/>
      <c r="G1407" s="444"/>
      <c r="H1407" s="448"/>
    </row>
    <row r="1408" spans="1:8">
      <c r="A1408" s="550"/>
      <c r="B1408" s="449"/>
      <c r="C1408" s="438"/>
      <c r="D1408" s="440"/>
      <c r="E1408" s="442"/>
      <c r="F1408" s="443"/>
      <c r="G1408" s="444"/>
      <c r="H1408" s="448"/>
    </row>
    <row r="1409" spans="1:8">
      <c r="A1409" s="550"/>
      <c r="B1409" s="449"/>
      <c r="C1409" s="438"/>
      <c r="D1409" s="440"/>
      <c r="E1409" s="442"/>
      <c r="F1409" s="443"/>
      <c r="G1409" s="444"/>
      <c r="H1409" s="448"/>
    </row>
    <row r="1410" spans="1:8">
      <c r="A1410" s="550"/>
      <c r="B1410" s="449"/>
      <c r="C1410" s="438"/>
      <c r="D1410" s="440"/>
      <c r="E1410" s="442"/>
      <c r="F1410" s="443"/>
      <c r="G1410" s="444"/>
      <c r="H1410" s="448"/>
    </row>
    <row r="1411" spans="1:8">
      <c r="A1411" s="550"/>
      <c r="B1411" s="449"/>
      <c r="C1411" s="438"/>
      <c r="D1411" s="440"/>
      <c r="E1411" s="442"/>
      <c r="F1411" s="443"/>
      <c r="G1411" s="444"/>
      <c r="H1411" s="448"/>
    </row>
    <row r="1412" spans="1:8">
      <c r="A1412" s="550"/>
      <c r="B1412" s="449"/>
      <c r="C1412" s="438"/>
      <c r="D1412" s="440"/>
      <c r="E1412" s="442"/>
      <c r="F1412" s="443"/>
      <c r="G1412" s="444"/>
      <c r="H1412" s="448"/>
    </row>
    <row r="1413" spans="1:8">
      <c r="A1413" s="550"/>
      <c r="B1413" s="449"/>
      <c r="C1413" s="438"/>
      <c r="D1413" s="440"/>
      <c r="E1413" s="442"/>
      <c r="F1413" s="443"/>
      <c r="G1413" s="444"/>
      <c r="H1413" s="448"/>
    </row>
    <row r="1414" spans="1:8">
      <c r="A1414" s="550"/>
      <c r="B1414" s="449"/>
      <c r="C1414" s="438"/>
      <c r="D1414" s="440"/>
      <c r="E1414" s="442"/>
      <c r="F1414" s="443"/>
      <c r="G1414" s="444"/>
      <c r="H1414" s="448"/>
    </row>
    <row r="1415" spans="1:8">
      <c r="A1415" s="550"/>
      <c r="B1415" s="449"/>
      <c r="C1415" s="438"/>
      <c r="D1415" s="440"/>
      <c r="E1415" s="442"/>
      <c r="F1415" s="443"/>
      <c r="G1415" s="444"/>
      <c r="H1415" s="448"/>
    </row>
    <row r="1416" spans="1:8">
      <c r="A1416" s="550"/>
      <c r="B1416" s="449"/>
      <c r="C1416" s="438"/>
      <c r="D1416" s="440"/>
      <c r="E1416" s="442"/>
      <c r="F1416" s="443"/>
      <c r="G1416" s="444"/>
      <c r="H1416" s="448"/>
    </row>
    <row r="1417" spans="1:8">
      <c r="A1417" s="550"/>
      <c r="B1417" s="449"/>
      <c r="C1417" s="438"/>
      <c r="D1417" s="440"/>
      <c r="E1417" s="442"/>
      <c r="F1417" s="443"/>
      <c r="G1417" s="444"/>
      <c r="H1417" s="448"/>
    </row>
    <row r="1418" spans="1:8">
      <c r="A1418" s="550"/>
      <c r="B1418" s="449"/>
      <c r="C1418" s="438"/>
      <c r="D1418" s="440"/>
      <c r="E1418" s="442"/>
      <c r="F1418" s="443"/>
      <c r="G1418" s="444"/>
      <c r="H1418" s="448"/>
    </row>
    <row r="1419" spans="1:8">
      <c r="A1419" s="550"/>
      <c r="B1419" s="449"/>
      <c r="C1419" s="438"/>
      <c r="D1419" s="440"/>
      <c r="E1419" s="442"/>
      <c r="F1419" s="443"/>
      <c r="G1419" s="444"/>
      <c r="H1419" s="448"/>
    </row>
    <row r="1420" spans="1:8">
      <c r="A1420" s="550"/>
      <c r="B1420" s="449"/>
      <c r="C1420" s="438"/>
      <c r="D1420" s="440"/>
      <c r="E1420" s="442"/>
      <c r="F1420" s="443"/>
      <c r="G1420" s="444"/>
      <c r="H1420" s="448"/>
    </row>
    <row r="1421" spans="1:8">
      <c r="A1421" s="550"/>
      <c r="B1421" s="449"/>
      <c r="C1421" s="438"/>
      <c r="D1421" s="440"/>
      <c r="E1421" s="442"/>
      <c r="F1421" s="443"/>
      <c r="G1421" s="444"/>
      <c r="H1421" s="448"/>
    </row>
    <row r="1422" spans="1:8">
      <c r="A1422" s="550"/>
      <c r="B1422" s="449"/>
      <c r="C1422" s="438"/>
      <c r="D1422" s="440"/>
      <c r="E1422" s="442"/>
      <c r="F1422" s="443"/>
      <c r="G1422" s="444"/>
      <c r="H1422" s="448"/>
    </row>
    <row r="1423" spans="1:8">
      <c r="A1423" s="550"/>
      <c r="B1423" s="449"/>
      <c r="C1423" s="438"/>
      <c r="D1423" s="440"/>
      <c r="E1423" s="442"/>
      <c r="F1423" s="443"/>
      <c r="G1423" s="444"/>
      <c r="H1423" s="448"/>
    </row>
    <row r="1424" spans="1:8">
      <c r="A1424" s="550"/>
      <c r="B1424" s="449"/>
      <c r="C1424" s="438"/>
      <c r="D1424" s="440"/>
      <c r="E1424" s="442"/>
      <c r="F1424" s="443"/>
      <c r="G1424" s="444"/>
      <c r="H1424" s="448"/>
    </row>
    <row r="1425" spans="1:8">
      <c r="A1425" s="550"/>
      <c r="B1425" s="449"/>
      <c r="C1425" s="438"/>
      <c r="D1425" s="440"/>
      <c r="E1425" s="442"/>
      <c r="F1425" s="443"/>
      <c r="G1425" s="444"/>
      <c r="H1425" s="448"/>
    </row>
    <row r="1426" spans="1:8">
      <c r="A1426" s="550"/>
      <c r="B1426" s="449"/>
      <c r="C1426" s="438"/>
      <c r="D1426" s="440"/>
      <c r="E1426" s="442"/>
      <c r="F1426" s="443"/>
      <c r="G1426" s="444"/>
      <c r="H1426" s="448"/>
    </row>
    <row r="1427" spans="1:8">
      <c r="A1427" s="550"/>
      <c r="B1427" s="449"/>
      <c r="C1427" s="438"/>
      <c r="D1427" s="440"/>
      <c r="E1427" s="442"/>
      <c r="F1427" s="443"/>
      <c r="G1427" s="444"/>
      <c r="H1427" s="448"/>
    </row>
    <row r="1428" spans="1:8">
      <c r="A1428" s="550"/>
      <c r="B1428" s="449"/>
      <c r="C1428" s="438"/>
      <c r="D1428" s="440"/>
      <c r="E1428" s="442"/>
      <c r="F1428" s="443"/>
      <c r="G1428" s="444"/>
      <c r="H1428" s="448"/>
    </row>
    <row r="1429" spans="1:8">
      <c r="A1429" s="550"/>
      <c r="B1429" s="449"/>
      <c r="C1429" s="438"/>
      <c r="D1429" s="440"/>
      <c r="E1429" s="442"/>
      <c r="F1429" s="443"/>
      <c r="G1429" s="444"/>
      <c r="H1429" s="448"/>
    </row>
    <row r="1430" spans="1:8">
      <c r="A1430" s="550"/>
      <c r="B1430" s="449"/>
      <c r="C1430" s="438"/>
      <c r="D1430" s="440"/>
      <c r="E1430" s="442"/>
      <c r="F1430" s="443"/>
      <c r="G1430" s="444"/>
      <c r="H1430" s="448"/>
    </row>
    <row r="1431" spans="1:8">
      <c r="A1431" s="550"/>
      <c r="B1431" s="449"/>
      <c r="C1431" s="438"/>
      <c r="D1431" s="440"/>
      <c r="E1431" s="442"/>
      <c r="F1431" s="443"/>
      <c r="G1431" s="444"/>
      <c r="H1431" s="448"/>
    </row>
    <row r="1432" spans="1:8">
      <c r="A1432" s="550"/>
      <c r="B1432" s="449"/>
      <c r="C1432" s="438"/>
      <c r="D1432" s="440"/>
      <c r="E1432" s="442"/>
      <c r="F1432" s="443"/>
      <c r="G1432" s="444"/>
      <c r="H1432" s="448"/>
    </row>
    <row r="1433" spans="1:8">
      <c r="A1433" s="550"/>
      <c r="B1433" s="449"/>
      <c r="C1433" s="438"/>
      <c r="D1433" s="440"/>
      <c r="E1433" s="442"/>
      <c r="F1433" s="443"/>
      <c r="G1433" s="444"/>
      <c r="H1433" s="448"/>
    </row>
    <row r="1434" spans="1:8">
      <c r="A1434" s="550"/>
      <c r="B1434" s="449"/>
      <c r="C1434" s="438"/>
      <c r="D1434" s="440"/>
      <c r="E1434" s="442"/>
      <c r="F1434" s="443"/>
      <c r="G1434" s="444"/>
      <c r="H1434" s="448"/>
    </row>
    <row r="1435" spans="1:8">
      <c r="A1435" s="550"/>
      <c r="B1435" s="449"/>
      <c r="C1435" s="438"/>
      <c r="D1435" s="440"/>
      <c r="E1435" s="442"/>
      <c r="F1435" s="443"/>
      <c r="G1435" s="444"/>
      <c r="H1435" s="448"/>
    </row>
    <row r="1436" spans="1:8">
      <c r="A1436" s="550"/>
      <c r="B1436" s="449"/>
      <c r="C1436" s="438"/>
      <c r="D1436" s="440"/>
      <c r="E1436" s="442"/>
      <c r="F1436" s="443"/>
      <c r="G1436" s="444"/>
      <c r="H1436" s="448"/>
    </row>
    <row r="1437" spans="1:8">
      <c r="A1437" s="550"/>
      <c r="B1437" s="449"/>
      <c r="C1437" s="438"/>
      <c r="D1437" s="440"/>
      <c r="E1437" s="442"/>
      <c r="F1437" s="443"/>
      <c r="G1437" s="444"/>
      <c r="H1437" s="448"/>
    </row>
    <row r="1438" spans="1:8">
      <c r="A1438" s="550"/>
      <c r="B1438" s="449"/>
      <c r="C1438" s="438"/>
      <c r="D1438" s="440"/>
      <c r="E1438" s="442"/>
      <c r="F1438" s="443"/>
      <c r="G1438" s="444"/>
      <c r="H1438" s="448"/>
    </row>
    <row r="1439" spans="1:8">
      <c r="A1439" s="550"/>
      <c r="B1439" s="449"/>
      <c r="C1439" s="438"/>
      <c r="D1439" s="440"/>
      <c r="E1439" s="442"/>
      <c r="F1439" s="443"/>
      <c r="G1439" s="444"/>
      <c r="H1439" s="448"/>
    </row>
    <row r="1440" spans="1:8">
      <c r="A1440" s="550"/>
      <c r="B1440" s="449"/>
      <c r="C1440" s="438"/>
      <c r="D1440" s="440"/>
      <c r="E1440" s="442"/>
      <c r="F1440" s="443"/>
      <c r="G1440" s="444"/>
      <c r="H1440" s="448"/>
    </row>
    <row r="1441" spans="1:8">
      <c r="A1441" s="550"/>
      <c r="B1441" s="449"/>
      <c r="C1441" s="438"/>
      <c r="D1441" s="440"/>
      <c r="E1441" s="442"/>
      <c r="F1441" s="443"/>
      <c r="G1441" s="444"/>
      <c r="H1441" s="448"/>
    </row>
    <row r="1442" spans="1:8">
      <c r="A1442" s="550"/>
      <c r="B1442" s="449"/>
      <c r="C1442" s="438"/>
      <c r="D1442" s="440"/>
      <c r="E1442" s="442"/>
      <c r="F1442" s="443"/>
      <c r="G1442" s="444"/>
      <c r="H1442" s="448"/>
    </row>
    <row r="1443" spans="1:8">
      <c r="A1443" s="550"/>
      <c r="B1443" s="449"/>
      <c r="C1443" s="438"/>
      <c r="D1443" s="440"/>
      <c r="E1443" s="442"/>
      <c r="F1443" s="443"/>
      <c r="G1443" s="444"/>
      <c r="H1443" s="448"/>
    </row>
    <row r="1444" spans="1:8">
      <c r="A1444" s="550"/>
      <c r="B1444" s="449"/>
      <c r="C1444" s="438"/>
      <c r="D1444" s="440"/>
      <c r="E1444" s="442"/>
      <c r="F1444" s="443"/>
      <c r="G1444" s="444"/>
      <c r="H1444" s="448"/>
    </row>
    <row r="1445" spans="1:8">
      <c r="A1445" s="550"/>
      <c r="B1445" s="449"/>
      <c r="C1445" s="438"/>
      <c r="D1445" s="440"/>
      <c r="E1445" s="442"/>
      <c r="F1445" s="443"/>
      <c r="G1445" s="444"/>
      <c r="H1445" s="448"/>
    </row>
    <row r="1446" spans="1:8">
      <c r="A1446" s="550"/>
      <c r="B1446" s="449"/>
      <c r="C1446" s="438"/>
      <c r="D1446" s="440"/>
      <c r="E1446" s="442"/>
      <c r="F1446" s="443"/>
      <c r="G1446" s="444"/>
      <c r="H1446" s="448"/>
    </row>
    <row r="1447" spans="1:8">
      <c r="A1447" s="550"/>
      <c r="B1447" s="449"/>
      <c r="C1447" s="438"/>
      <c r="D1447" s="440"/>
      <c r="E1447" s="442"/>
      <c r="F1447" s="443"/>
      <c r="G1447" s="444"/>
      <c r="H1447" s="448"/>
    </row>
    <row r="1448" spans="1:8">
      <c r="A1448" s="550"/>
      <c r="B1448" s="449"/>
      <c r="C1448" s="438"/>
      <c r="D1448" s="440"/>
      <c r="E1448" s="442"/>
      <c r="F1448" s="443"/>
      <c r="G1448" s="444"/>
      <c r="H1448" s="448"/>
    </row>
    <row r="1449" spans="1:8">
      <c r="A1449" s="550"/>
      <c r="B1449" s="449"/>
      <c r="C1449" s="438"/>
      <c r="D1449" s="440"/>
      <c r="E1449" s="442"/>
      <c r="F1449" s="443"/>
      <c r="G1449" s="444"/>
      <c r="H1449" s="448"/>
    </row>
    <row r="1450" spans="1:8">
      <c r="A1450" s="550"/>
      <c r="B1450" s="449"/>
      <c r="C1450" s="438"/>
      <c r="D1450" s="440"/>
      <c r="E1450" s="442"/>
      <c r="F1450" s="443"/>
      <c r="G1450" s="444"/>
      <c r="H1450" s="448"/>
    </row>
    <row r="1451" spans="1:8">
      <c r="A1451" s="550"/>
      <c r="B1451" s="449"/>
      <c r="C1451" s="438"/>
      <c r="D1451" s="440"/>
      <c r="E1451" s="442"/>
      <c r="F1451" s="443"/>
      <c r="G1451" s="444"/>
      <c r="H1451" s="448"/>
    </row>
    <row r="1452" spans="1:8">
      <c r="A1452" s="550"/>
      <c r="B1452" s="449"/>
      <c r="C1452" s="438"/>
      <c r="D1452" s="440"/>
      <c r="E1452" s="442"/>
      <c r="F1452" s="443"/>
      <c r="G1452" s="444"/>
      <c r="H1452" s="448"/>
    </row>
    <row r="1453" spans="1:8">
      <c r="A1453" s="550"/>
      <c r="B1453" s="449"/>
      <c r="C1453" s="438"/>
      <c r="D1453" s="440"/>
      <c r="E1453" s="442"/>
      <c r="F1453" s="443"/>
      <c r="G1453" s="444"/>
      <c r="H1453" s="448"/>
    </row>
    <row r="1454" spans="1:8">
      <c r="A1454" s="550"/>
      <c r="B1454" s="449"/>
      <c r="C1454" s="438"/>
      <c r="D1454" s="440"/>
      <c r="E1454" s="442"/>
      <c r="F1454" s="443"/>
      <c r="G1454" s="444"/>
      <c r="H1454" s="448"/>
    </row>
    <row r="1455" spans="1:8">
      <c r="A1455" s="550"/>
      <c r="B1455" s="449"/>
      <c r="C1455" s="438"/>
      <c r="D1455" s="440"/>
      <c r="E1455" s="442"/>
      <c r="F1455" s="443"/>
      <c r="G1455" s="444"/>
      <c r="H1455" s="448"/>
    </row>
    <row r="1456" spans="1:8">
      <c r="A1456" s="550"/>
      <c r="B1456" s="449"/>
      <c r="C1456" s="438"/>
      <c r="D1456" s="440"/>
      <c r="E1456" s="442"/>
      <c r="F1456" s="443"/>
      <c r="G1456" s="444"/>
      <c r="H1456" s="448"/>
    </row>
    <row r="1457" spans="1:8">
      <c r="A1457" s="550"/>
      <c r="B1457" s="449"/>
      <c r="C1457" s="438"/>
      <c r="D1457" s="440"/>
      <c r="E1457" s="442"/>
      <c r="F1457" s="443"/>
      <c r="G1457" s="444"/>
      <c r="H1457" s="448"/>
    </row>
    <row r="1458" spans="1:8">
      <c r="A1458" s="550"/>
      <c r="B1458" s="449"/>
      <c r="C1458" s="438"/>
      <c r="D1458" s="440"/>
      <c r="E1458" s="442"/>
      <c r="F1458" s="443"/>
      <c r="G1458" s="444"/>
      <c r="H1458" s="448"/>
    </row>
    <row r="1459" spans="1:8">
      <c r="A1459" s="550"/>
      <c r="B1459" s="449"/>
      <c r="C1459" s="438"/>
      <c r="D1459" s="440"/>
      <c r="E1459" s="442"/>
      <c r="F1459" s="443"/>
      <c r="G1459" s="444"/>
      <c r="H1459" s="448"/>
    </row>
    <row r="1460" spans="1:8">
      <c r="A1460" s="550"/>
      <c r="B1460" s="449"/>
      <c r="C1460" s="438"/>
      <c r="D1460" s="440"/>
      <c r="E1460" s="442"/>
      <c r="F1460" s="443"/>
      <c r="G1460" s="444"/>
      <c r="H1460" s="448"/>
    </row>
    <row r="1461" spans="1:8">
      <c r="A1461" s="550"/>
      <c r="B1461" s="449"/>
      <c r="C1461" s="438"/>
      <c r="D1461" s="440"/>
      <c r="E1461" s="442"/>
      <c r="F1461" s="443"/>
      <c r="G1461" s="444"/>
      <c r="H1461" s="448"/>
    </row>
    <row r="1462" spans="1:8">
      <c r="A1462" s="550"/>
      <c r="B1462" s="449"/>
      <c r="C1462" s="438"/>
      <c r="D1462" s="440"/>
      <c r="E1462" s="442"/>
      <c r="F1462" s="443"/>
      <c r="G1462" s="444"/>
      <c r="H1462" s="448"/>
    </row>
    <row r="1463" spans="1:8">
      <c r="A1463" s="550"/>
      <c r="B1463" s="449"/>
      <c r="C1463" s="438"/>
      <c r="D1463" s="440"/>
      <c r="E1463" s="442"/>
      <c r="F1463" s="443"/>
      <c r="G1463" s="444"/>
      <c r="H1463" s="448"/>
    </row>
    <row r="1464" spans="1:8">
      <c r="A1464" s="550"/>
      <c r="B1464" s="449"/>
      <c r="C1464" s="438"/>
      <c r="D1464" s="440"/>
      <c r="E1464" s="442"/>
      <c r="F1464" s="443"/>
      <c r="G1464" s="444"/>
      <c r="H1464" s="448"/>
    </row>
    <row r="1465" spans="1:8">
      <c r="A1465" s="550"/>
      <c r="B1465" s="449"/>
      <c r="C1465" s="438"/>
      <c r="D1465" s="440"/>
      <c r="E1465" s="442"/>
      <c r="F1465" s="443"/>
      <c r="G1465" s="444"/>
      <c r="H1465" s="448"/>
    </row>
    <row r="1466" spans="1:8">
      <c r="A1466" s="550"/>
      <c r="B1466" s="449"/>
      <c r="C1466" s="438"/>
      <c r="D1466" s="440"/>
      <c r="E1466" s="442"/>
      <c r="F1466" s="443"/>
      <c r="G1466" s="444"/>
      <c r="H1466" s="448"/>
    </row>
    <row r="1467" spans="1:8">
      <c r="A1467" s="550"/>
      <c r="B1467" s="449"/>
      <c r="C1467" s="438"/>
      <c r="D1467" s="440"/>
      <c r="E1467" s="442"/>
      <c r="F1467" s="443"/>
      <c r="G1467" s="444"/>
      <c r="H1467" s="448"/>
    </row>
    <row r="1468" spans="1:8">
      <c r="A1468" s="550"/>
      <c r="B1468" s="449"/>
      <c r="C1468" s="438"/>
      <c r="D1468" s="440"/>
      <c r="E1468" s="442"/>
      <c r="F1468" s="443"/>
      <c r="G1468" s="444"/>
      <c r="H1468" s="448"/>
    </row>
    <row r="1469" spans="1:8">
      <c r="A1469" s="550"/>
      <c r="B1469" s="449"/>
      <c r="C1469" s="438"/>
      <c r="D1469" s="440"/>
      <c r="E1469" s="442"/>
      <c r="F1469" s="443"/>
      <c r="G1469" s="444"/>
      <c r="H1469" s="448"/>
    </row>
    <row r="1470" spans="1:8">
      <c r="A1470" s="550"/>
      <c r="B1470" s="449"/>
      <c r="C1470" s="438"/>
      <c r="D1470" s="440"/>
      <c r="E1470" s="442"/>
      <c r="F1470" s="443"/>
      <c r="G1470" s="444"/>
      <c r="H1470" s="448"/>
    </row>
    <row r="1471" spans="1:8">
      <c r="A1471" s="550"/>
      <c r="B1471" s="449"/>
      <c r="C1471" s="438"/>
      <c r="D1471" s="440"/>
      <c r="E1471" s="442"/>
      <c r="F1471" s="443"/>
      <c r="G1471" s="444"/>
      <c r="H1471" s="448"/>
    </row>
    <row r="1472" spans="1:8">
      <c r="A1472" s="550"/>
      <c r="B1472" s="449"/>
      <c r="C1472" s="438"/>
      <c r="D1472" s="440"/>
      <c r="E1472" s="442"/>
      <c r="F1472" s="443"/>
      <c r="G1472" s="444"/>
      <c r="H1472" s="448"/>
    </row>
    <row r="1473" spans="1:8">
      <c r="A1473" s="550"/>
      <c r="B1473" s="449"/>
      <c r="C1473" s="438"/>
      <c r="D1473" s="440"/>
      <c r="E1473" s="442"/>
      <c r="F1473" s="443"/>
      <c r="G1473" s="444"/>
      <c r="H1473" s="448"/>
    </row>
    <row r="1474" spans="1:8">
      <c r="A1474" s="550"/>
      <c r="B1474" s="449"/>
      <c r="C1474" s="438"/>
      <c r="D1474" s="440"/>
      <c r="E1474" s="442"/>
      <c r="F1474" s="443"/>
      <c r="G1474" s="444"/>
      <c r="H1474" s="448"/>
    </row>
    <row r="1475" spans="1:8">
      <c r="A1475" s="550"/>
      <c r="B1475" s="449"/>
      <c r="C1475" s="438"/>
      <c r="D1475" s="440"/>
      <c r="E1475" s="442"/>
      <c r="F1475" s="443"/>
      <c r="G1475" s="444"/>
      <c r="H1475" s="448"/>
    </row>
    <row r="1476" spans="1:8">
      <c r="A1476" s="550"/>
      <c r="B1476" s="449"/>
      <c r="C1476" s="438"/>
      <c r="D1476" s="440"/>
      <c r="E1476" s="442"/>
      <c r="F1476" s="443"/>
      <c r="G1476" s="444"/>
      <c r="H1476" s="448"/>
    </row>
    <row r="1477" spans="1:8">
      <c r="A1477" s="550"/>
      <c r="B1477" s="449"/>
      <c r="C1477" s="438"/>
      <c r="D1477" s="440"/>
      <c r="E1477" s="442"/>
      <c r="F1477" s="443"/>
      <c r="G1477" s="444"/>
      <c r="H1477" s="448"/>
    </row>
    <row r="1478" spans="1:8">
      <c r="A1478" s="550"/>
      <c r="B1478" s="449"/>
      <c r="C1478" s="438"/>
      <c r="D1478" s="440"/>
      <c r="E1478" s="442"/>
      <c r="F1478" s="443"/>
      <c r="G1478" s="444"/>
      <c r="H1478" s="448"/>
    </row>
    <row r="1479" spans="1:8">
      <c r="A1479" s="550"/>
      <c r="B1479" s="449"/>
      <c r="C1479" s="438"/>
      <c r="D1479" s="440"/>
      <c r="E1479" s="442"/>
      <c r="F1479" s="443"/>
      <c r="G1479" s="444"/>
      <c r="H1479" s="448"/>
    </row>
    <row r="1480" spans="1:8">
      <c r="A1480" s="550"/>
      <c r="B1480" s="449"/>
      <c r="C1480" s="438"/>
      <c r="D1480" s="440"/>
      <c r="E1480" s="442"/>
      <c r="F1480" s="443"/>
      <c r="G1480" s="444"/>
      <c r="H1480" s="448"/>
    </row>
    <row r="1481" spans="1:8">
      <c r="A1481" s="550"/>
      <c r="B1481" s="449"/>
      <c r="C1481" s="438"/>
      <c r="D1481" s="440"/>
      <c r="E1481" s="442"/>
      <c r="F1481" s="443"/>
      <c r="G1481" s="444"/>
      <c r="H1481" s="448"/>
    </row>
    <row r="1482" spans="1:8">
      <c r="A1482" s="550"/>
      <c r="B1482" s="449"/>
      <c r="C1482" s="438"/>
      <c r="D1482" s="440"/>
      <c r="E1482" s="442"/>
      <c r="F1482" s="443"/>
      <c r="G1482" s="444"/>
      <c r="H1482" s="448"/>
    </row>
    <row r="1483" spans="1:8">
      <c r="A1483" s="550"/>
      <c r="B1483" s="449"/>
      <c r="C1483" s="438"/>
      <c r="D1483" s="440"/>
      <c r="E1483" s="442"/>
      <c r="F1483" s="443"/>
      <c r="G1483" s="444"/>
      <c r="H1483" s="448"/>
    </row>
    <row r="1484" spans="1:8">
      <c r="A1484" s="550"/>
      <c r="B1484" s="449"/>
      <c r="C1484" s="438"/>
      <c r="D1484" s="440"/>
      <c r="E1484" s="442"/>
      <c r="F1484" s="443"/>
      <c r="G1484" s="444"/>
      <c r="H1484" s="448"/>
    </row>
    <row r="1485" spans="1:8">
      <c r="A1485" s="550"/>
      <c r="B1485" s="449"/>
      <c r="C1485" s="438"/>
      <c r="D1485" s="440"/>
      <c r="E1485" s="442"/>
      <c r="F1485" s="443"/>
      <c r="G1485" s="444"/>
      <c r="H1485" s="448"/>
    </row>
    <row r="1486" spans="1:8">
      <c r="A1486" s="550"/>
      <c r="B1486" s="449"/>
      <c r="C1486" s="438"/>
      <c r="D1486" s="440"/>
      <c r="E1486" s="442"/>
      <c r="F1486" s="443"/>
      <c r="G1486" s="444"/>
      <c r="H1486" s="448"/>
    </row>
    <row r="1487" spans="1:8">
      <c r="A1487" s="550"/>
      <c r="B1487" s="449"/>
      <c r="C1487" s="438"/>
      <c r="D1487" s="440"/>
      <c r="E1487" s="442"/>
      <c r="F1487" s="443"/>
      <c r="G1487" s="444"/>
      <c r="H1487" s="448"/>
    </row>
    <row r="1488" spans="1:8">
      <c r="A1488" s="550"/>
      <c r="B1488" s="449"/>
      <c r="C1488" s="438"/>
      <c r="D1488" s="440"/>
      <c r="E1488" s="442"/>
      <c r="F1488" s="443"/>
      <c r="G1488" s="444"/>
      <c r="H1488" s="448"/>
    </row>
    <row r="1489" spans="1:8">
      <c r="A1489" s="550"/>
      <c r="B1489" s="449"/>
      <c r="C1489" s="438"/>
      <c r="D1489" s="440"/>
      <c r="E1489" s="442"/>
      <c r="F1489" s="443"/>
      <c r="G1489" s="444"/>
      <c r="H1489" s="448"/>
    </row>
    <row r="1490" spans="1:8">
      <c r="A1490" s="550"/>
      <c r="B1490" s="449"/>
      <c r="C1490" s="438"/>
      <c r="D1490" s="440"/>
      <c r="E1490" s="442"/>
      <c r="F1490" s="443"/>
      <c r="G1490" s="444"/>
      <c r="H1490" s="448"/>
    </row>
    <row r="1491" spans="1:8">
      <c r="A1491" s="550"/>
      <c r="B1491" s="449"/>
      <c r="C1491" s="438"/>
      <c r="D1491" s="440"/>
      <c r="E1491" s="442"/>
      <c r="F1491" s="443"/>
      <c r="G1491" s="444"/>
      <c r="H1491" s="448"/>
    </row>
    <row r="1492" spans="1:8">
      <c r="A1492" s="550"/>
      <c r="B1492" s="449"/>
      <c r="C1492" s="438"/>
      <c r="D1492" s="440"/>
      <c r="E1492" s="442"/>
      <c r="F1492" s="443"/>
      <c r="G1492" s="444"/>
      <c r="H1492" s="448"/>
    </row>
    <row r="1493" spans="1:8">
      <c r="A1493" s="550"/>
      <c r="B1493" s="449"/>
      <c r="C1493" s="438"/>
      <c r="D1493" s="440"/>
      <c r="E1493" s="442"/>
      <c r="F1493" s="443"/>
      <c r="G1493" s="444"/>
      <c r="H1493" s="448"/>
    </row>
    <row r="1494" spans="1:8">
      <c r="A1494" s="550"/>
      <c r="B1494" s="449"/>
      <c r="C1494" s="438"/>
      <c r="D1494" s="440"/>
      <c r="E1494" s="442"/>
      <c r="F1494" s="443"/>
      <c r="G1494" s="444"/>
      <c r="H1494" s="448"/>
    </row>
    <row r="1495" spans="1:8">
      <c r="A1495" s="550"/>
      <c r="B1495" s="449"/>
      <c r="C1495" s="438"/>
      <c r="D1495" s="440"/>
      <c r="E1495" s="442"/>
      <c r="F1495" s="443"/>
      <c r="G1495" s="444"/>
      <c r="H1495" s="448"/>
    </row>
    <row r="1496" spans="1:8">
      <c r="A1496" s="550"/>
      <c r="B1496" s="449"/>
      <c r="C1496" s="438"/>
      <c r="D1496" s="440"/>
      <c r="E1496" s="442"/>
      <c r="F1496" s="443"/>
      <c r="G1496" s="444"/>
      <c r="H1496" s="448"/>
    </row>
    <row r="1497" spans="1:8">
      <c r="A1497" s="550"/>
      <c r="B1497" s="449"/>
      <c r="C1497" s="438"/>
      <c r="D1497" s="440"/>
      <c r="E1497" s="442"/>
      <c r="F1497" s="443"/>
      <c r="G1497" s="444"/>
      <c r="H1497" s="448"/>
    </row>
    <row r="1498" spans="1:8">
      <c r="A1498" s="550"/>
      <c r="B1498" s="449"/>
      <c r="C1498" s="438"/>
      <c r="D1498" s="440"/>
      <c r="E1498" s="442"/>
      <c r="F1498" s="443"/>
      <c r="G1498" s="444"/>
      <c r="H1498" s="448"/>
    </row>
    <row r="1499" spans="1:8">
      <c r="A1499" s="550"/>
      <c r="B1499" s="449"/>
      <c r="C1499" s="438"/>
      <c r="D1499" s="440"/>
      <c r="E1499" s="442"/>
      <c r="F1499" s="443"/>
      <c r="G1499" s="444"/>
      <c r="H1499" s="448"/>
    </row>
    <row r="1500" spans="1:8">
      <c r="A1500" s="550"/>
      <c r="B1500" s="449"/>
      <c r="C1500" s="438"/>
      <c r="D1500" s="440"/>
      <c r="E1500" s="442"/>
      <c r="F1500" s="443"/>
      <c r="G1500" s="444"/>
      <c r="H1500" s="448"/>
    </row>
    <row r="1501" spans="1:8">
      <c r="A1501" s="550"/>
      <c r="B1501" s="449"/>
      <c r="C1501" s="438"/>
      <c r="D1501" s="440"/>
      <c r="E1501" s="442"/>
      <c r="F1501" s="443"/>
      <c r="G1501" s="444"/>
      <c r="H1501" s="448"/>
    </row>
    <row r="1502" spans="1:8">
      <c r="A1502" s="550"/>
      <c r="B1502" s="449"/>
      <c r="C1502" s="438"/>
      <c r="D1502" s="440"/>
      <c r="E1502" s="442"/>
      <c r="F1502" s="443"/>
      <c r="G1502" s="444"/>
      <c r="H1502" s="448"/>
    </row>
    <row r="1503" spans="1:8">
      <c r="A1503" s="550"/>
      <c r="B1503" s="449"/>
      <c r="C1503" s="438"/>
      <c r="D1503" s="440"/>
      <c r="E1503" s="442"/>
      <c r="F1503" s="443"/>
      <c r="G1503" s="444"/>
      <c r="H1503" s="448"/>
    </row>
    <row r="1504" spans="1:8">
      <c r="A1504" s="550"/>
      <c r="B1504" s="449"/>
      <c r="C1504" s="438"/>
      <c r="D1504" s="440"/>
      <c r="E1504" s="442"/>
      <c r="F1504" s="443"/>
      <c r="G1504" s="444"/>
      <c r="H1504" s="448"/>
    </row>
    <row r="1505" spans="1:8">
      <c r="A1505" s="550"/>
      <c r="B1505" s="449"/>
      <c r="C1505" s="438"/>
      <c r="D1505" s="440"/>
      <c r="E1505" s="442"/>
      <c r="F1505" s="443"/>
      <c r="G1505" s="444"/>
      <c r="H1505" s="448"/>
    </row>
    <row r="1506" spans="1:8">
      <c r="A1506" s="550"/>
      <c r="B1506" s="449"/>
      <c r="C1506" s="438"/>
      <c r="D1506" s="440"/>
      <c r="E1506" s="442"/>
      <c r="F1506" s="443"/>
      <c r="G1506" s="444"/>
      <c r="H1506" s="448"/>
    </row>
    <row r="1507" spans="1:8">
      <c r="A1507" s="550"/>
      <c r="B1507" s="449"/>
      <c r="C1507" s="438"/>
      <c r="D1507" s="440"/>
      <c r="E1507" s="442"/>
      <c r="F1507" s="443"/>
      <c r="G1507" s="444"/>
      <c r="H1507" s="448"/>
    </row>
    <row r="1508" spans="1:8">
      <c r="A1508" s="550"/>
      <c r="B1508" s="449"/>
      <c r="C1508" s="438"/>
      <c r="D1508" s="440"/>
      <c r="E1508" s="442"/>
      <c r="F1508" s="443"/>
      <c r="G1508" s="444"/>
      <c r="H1508" s="448"/>
    </row>
    <row r="1509" spans="1:8">
      <c r="A1509" s="550"/>
      <c r="B1509" s="449"/>
      <c r="C1509" s="438"/>
      <c r="D1509" s="440"/>
      <c r="E1509" s="442"/>
      <c r="F1509" s="443"/>
      <c r="G1509" s="444"/>
      <c r="H1509" s="448"/>
    </row>
    <row r="1510" spans="1:8">
      <c r="A1510" s="550"/>
      <c r="B1510" s="449"/>
      <c r="C1510" s="438"/>
      <c r="D1510" s="440"/>
      <c r="E1510" s="442"/>
      <c r="F1510" s="443"/>
      <c r="G1510" s="444"/>
      <c r="H1510" s="448"/>
    </row>
    <row r="1511" spans="1:8">
      <c r="A1511" s="550"/>
      <c r="B1511" s="449"/>
      <c r="C1511" s="438"/>
      <c r="D1511" s="440"/>
      <c r="E1511" s="442"/>
      <c r="F1511" s="443"/>
      <c r="G1511" s="444"/>
      <c r="H1511" s="448"/>
    </row>
    <row r="1512" spans="1:8">
      <c r="A1512" s="550"/>
      <c r="B1512" s="449"/>
      <c r="C1512" s="438"/>
      <c r="D1512" s="440"/>
      <c r="E1512" s="442"/>
      <c r="F1512" s="443"/>
      <c r="G1512" s="444"/>
      <c r="H1512" s="448"/>
    </row>
    <row r="1513" spans="1:8">
      <c r="A1513" s="550"/>
      <c r="B1513" s="449"/>
      <c r="C1513" s="438"/>
      <c r="D1513" s="440"/>
      <c r="E1513" s="442"/>
      <c r="F1513" s="443"/>
      <c r="G1513" s="444"/>
      <c r="H1513" s="448"/>
    </row>
    <row r="1514" spans="1:8">
      <c r="A1514" s="550"/>
      <c r="B1514" s="449"/>
      <c r="C1514" s="438"/>
      <c r="D1514" s="440"/>
      <c r="E1514" s="442"/>
      <c r="F1514" s="443"/>
      <c r="G1514" s="444"/>
      <c r="H1514" s="448"/>
    </row>
    <row r="1515" spans="1:8">
      <c r="A1515" s="550"/>
      <c r="B1515" s="449"/>
      <c r="C1515" s="438"/>
      <c r="D1515" s="440"/>
      <c r="E1515" s="442"/>
      <c r="F1515" s="443"/>
      <c r="G1515" s="444"/>
      <c r="H1515" s="448"/>
    </row>
    <row r="1516" spans="1:8">
      <c r="A1516" s="550"/>
      <c r="B1516" s="449"/>
      <c r="C1516" s="438"/>
      <c r="D1516" s="440"/>
      <c r="E1516" s="442"/>
      <c r="F1516" s="443"/>
      <c r="G1516" s="444"/>
      <c r="H1516" s="448"/>
    </row>
    <row r="1517" spans="1:8">
      <c r="A1517" s="550"/>
      <c r="B1517" s="449"/>
      <c r="C1517" s="438"/>
      <c r="D1517" s="440"/>
      <c r="E1517" s="442"/>
      <c r="F1517" s="443"/>
      <c r="G1517" s="444"/>
      <c r="H1517" s="448"/>
    </row>
    <row r="1518" spans="1:8">
      <c r="A1518" s="550"/>
      <c r="B1518" s="449"/>
      <c r="C1518" s="438"/>
      <c r="D1518" s="440"/>
      <c r="E1518" s="442"/>
      <c r="F1518" s="443"/>
      <c r="G1518" s="444"/>
      <c r="H1518" s="448"/>
    </row>
    <row r="1519" spans="1:8">
      <c r="A1519" s="550"/>
      <c r="B1519" s="449"/>
      <c r="C1519" s="438"/>
      <c r="D1519" s="440"/>
      <c r="E1519" s="442"/>
      <c r="F1519" s="443"/>
      <c r="G1519" s="444"/>
      <c r="H1519" s="448"/>
    </row>
    <row r="1520" spans="1:8">
      <c r="A1520" s="550"/>
      <c r="B1520" s="449"/>
      <c r="C1520" s="438"/>
      <c r="D1520" s="440"/>
      <c r="E1520" s="442"/>
      <c r="F1520" s="443"/>
      <c r="G1520" s="444"/>
      <c r="H1520" s="448"/>
    </row>
    <row r="1521" spans="1:8">
      <c r="A1521" s="550"/>
      <c r="B1521" s="449"/>
      <c r="C1521" s="438"/>
      <c r="D1521" s="440"/>
      <c r="E1521" s="442"/>
      <c r="F1521" s="443"/>
      <c r="G1521" s="444"/>
      <c r="H1521" s="448"/>
    </row>
    <row r="1522" spans="1:8">
      <c r="A1522" s="550"/>
      <c r="B1522" s="449"/>
      <c r="C1522" s="438"/>
      <c r="D1522" s="440"/>
      <c r="E1522" s="442"/>
      <c r="F1522" s="443"/>
      <c r="G1522" s="444"/>
      <c r="H1522" s="448"/>
    </row>
    <row r="1523" spans="1:8">
      <c r="A1523" s="550"/>
      <c r="B1523" s="449"/>
      <c r="C1523" s="438"/>
      <c r="D1523" s="440"/>
      <c r="E1523" s="442"/>
      <c r="F1523" s="443"/>
      <c r="G1523" s="444"/>
      <c r="H1523" s="448"/>
    </row>
    <row r="1524" spans="1:8">
      <c r="A1524" s="550"/>
      <c r="B1524" s="449"/>
      <c r="C1524" s="438"/>
      <c r="D1524" s="440"/>
      <c r="E1524" s="442"/>
      <c r="F1524" s="443"/>
      <c r="G1524" s="444"/>
      <c r="H1524" s="448"/>
    </row>
    <row r="1525" spans="1:8">
      <c r="A1525" s="550"/>
      <c r="B1525" s="449"/>
      <c r="C1525" s="438"/>
      <c r="D1525" s="440"/>
      <c r="E1525" s="442"/>
      <c r="F1525" s="443"/>
      <c r="G1525" s="444"/>
      <c r="H1525" s="448"/>
    </row>
    <row r="1526" spans="1:8">
      <c r="A1526" s="550"/>
      <c r="B1526" s="449"/>
      <c r="C1526" s="438"/>
      <c r="D1526" s="440"/>
      <c r="E1526" s="442"/>
      <c r="F1526" s="443"/>
      <c r="G1526" s="444"/>
      <c r="H1526" s="448"/>
    </row>
    <row r="1527" spans="1:8">
      <c r="A1527" s="550"/>
      <c r="B1527" s="449"/>
      <c r="C1527" s="438"/>
      <c r="D1527" s="440"/>
      <c r="E1527" s="442"/>
      <c r="F1527" s="443"/>
      <c r="G1527" s="444"/>
      <c r="H1527" s="448"/>
    </row>
    <row r="1528" spans="1:8">
      <c r="A1528" s="550"/>
      <c r="B1528" s="449"/>
      <c r="C1528" s="438"/>
      <c r="D1528" s="440"/>
      <c r="E1528" s="442"/>
      <c r="F1528" s="443"/>
      <c r="G1528" s="444"/>
      <c r="H1528" s="448"/>
    </row>
    <row r="1529" spans="1:8">
      <c r="A1529" s="550"/>
      <c r="B1529" s="449"/>
      <c r="C1529" s="438"/>
      <c r="D1529" s="440"/>
      <c r="E1529" s="442"/>
      <c r="F1529" s="443"/>
      <c r="G1529" s="444"/>
      <c r="H1529" s="448"/>
    </row>
    <row r="1530" spans="1:8">
      <c r="A1530" s="550"/>
      <c r="B1530" s="449"/>
      <c r="C1530" s="438"/>
      <c r="D1530" s="440"/>
      <c r="E1530" s="442"/>
      <c r="F1530" s="443"/>
      <c r="G1530" s="444"/>
      <c r="H1530" s="448"/>
    </row>
    <row r="1531" spans="1:8">
      <c r="A1531" s="550"/>
      <c r="B1531" s="449"/>
      <c r="C1531" s="438"/>
      <c r="D1531" s="440"/>
      <c r="E1531" s="442"/>
      <c r="F1531" s="443"/>
      <c r="G1531" s="444"/>
      <c r="H1531" s="448"/>
    </row>
    <row r="1532" spans="1:8">
      <c r="A1532" s="550"/>
      <c r="B1532" s="449"/>
      <c r="C1532" s="438"/>
      <c r="D1532" s="440"/>
      <c r="E1532" s="442"/>
      <c r="F1532" s="443"/>
      <c r="G1532" s="444"/>
      <c r="H1532" s="448"/>
    </row>
    <row r="1533" spans="1:8">
      <c r="A1533" s="550"/>
      <c r="B1533" s="449"/>
      <c r="C1533" s="438"/>
      <c r="D1533" s="440"/>
      <c r="E1533" s="442"/>
      <c r="F1533" s="443"/>
      <c r="G1533" s="444"/>
      <c r="H1533" s="448"/>
    </row>
    <row r="1534" spans="1:8">
      <c r="A1534" s="550"/>
      <c r="B1534" s="449"/>
      <c r="C1534" s="438"/>
      <c r="D1534" s="440"/>
      <c r="E1534" s="442"/>
      <c r="F1534" s="443"/>
      <c r="G1534" s="444"/>
      <c r="H1534" s="448"/>
    </row>
    <row r="1535" spans="1:8">
      <c r="A1535" s="550"/>
      <c r="B1535" s="449"/>
      <c r="C1535" s="438"/>
      <c r="D1535" s="440"/>
      <c r="E1535" s="442"/>
      <c r="F1535" s="443"/>
      <c r="G1535" s="444"/>
      <c r="H1535" s="448"/>
    </row>
    <row r="1536" spans="1:8">
      <c r="A1536" s="550"/>
      <c r="B1536" s="449"/>
      <c r="C1536" s="438"/>
      <c r="D1536" s="440"/>
      <c r="E1536" s="442"/>
      <c r="F1536" s="443"/>
      <c r="G1536" s="444"/>
      <c r="H1536" s="448"/>
    </row>
    <row r="1537" spans="1:8">
      <c r="A1537" s="550"/>
      <c r="B1537" s="449"/>
      <c r="C1537" s="438"/>
      <c r="D1537" s="440"/>
      <c r="E1537" s="442"/>
      <c r="F1537" s="443"/>
      <c r="G1537" s="444"/>
      <c r="H1537" s="448"/>
    </row>
    <row r="1538" spans="1:8">
      <c r="A1538" s="550"/>
      <c r="B1538" s="449"/>
      <c r="C1538" s="438"/>
      <c r="D1538" s="440"/>
      <c r="E1538" s="442"/>
      <c r="F1538" s="443"/>
      <c r="G1538" s="444"/>
      <c r="H1538" s="448"/>
    </row>
    <row r="1539" spans="1:8">
      <c r="A1539" s="550"/>
      <c r="B1539" s="449"/>
      <c r="C1539" s="438"/>
      <c r="D1539" s="440"/>
      <c r="E1539" s="442"/>
      <c r="F1539" s="443"/>
      <c r="G1539" s="444"/>
      <c r="H1539" s="448"/>
    </row>
    <row r="1540" spans="1:8">
      <c r="A1540" s="550"/>
      <c r="B1540" s="449"/>
      <c r="C1540" s="438"/>
      <c r="D1540" s="440"/>
      <c r="E1540" s="442"/>
      <c r="F1540" s="443"/>
      <c r="G1540" s="444"/>
      <c r="H1540" s="448"/>
    </row>
    <row r="1541" spans="1:8">
      <c r="A1541" s="550"/>
      <c r="B1541" s="449"/>
      <c r="C1541" s="438"/>
      <c r="D1541" s="440"/>
      <c r="E1541" s="442"/>
      <c r="F1541" s="443"/>
      <c r="G1541" s="444"/>
      <c r="H1541" s="448"/>
    </row>
    <row r="1542" spans="1:8">
      <c r="A1542" s="550"/>
      <c r="B1542" s="449"/>
      <c r="C1542" s="438"/>
      <c r="D1542" s="440"/>
      <c r="E1542" s="442"/>
      <c r="F1542" s="443"/>
      <c r="G1542" s="444"/>
      <c r="H1542" s="448"/>
    </row>
    <row r="1543" spans="1:8">
      <c r="A1543" s="550"/>
      <c r="B1543" s="449"/>
      <c r="C1543" s="438"/>
      <c r="D1543" s="440"/>
      <c r="E1543" s="442"/>
      <c r="F1543" s="443"/>
      <c r="G1543" s="444"/>
      <c r="H1543" s="448"/>
    </row>
    <row r="1544" spans="1:8">
      <c r="A1544" s="550"/>
      <c r="B1544" s="449"/>
      <c r="C1544" s="438"/>
      <c r="D1544" s="440"/>
      <c r="E1544" s="442"/>
      <c r="F1544" s="443"/>
      <c r="G1544" s="444"/>
      <c r="H1544" s="448"/>
    </row>
    <row r="1545" spans="1:8">
      <c r="A1545" s="550"/>
      <c r="B1545" s="449"/>
      <c r="C1545" s="438"/>
      <c r="D1545" s="440"/>
      <c r="E1545" s="442"/>
      <c r="F1545" s="443"/>
      <c r="G1545" s="444"/>
      <c r="H1545" s="448"/>
    </row>
    <row r="1546" spans="1:8">
      <c r="A1546" s="550"/>
      <c r="B1546" s="449"/>
      <c r="C1546" s="438"/>
      <c r="D1546" s="440"/>
      <c r="E1546" s="442"/>
      <c r="F1546" s="443"/>
      <c r="G1546" s="444"/>
      <c r="H1546" s="448"/>
    </row>
    <row r="1547" spans="1:8">
      <c r="A1547" s="550"/>
      <c r="B1547" s="449"/>
      <c r="C1547" s="438"/>
      <c r="D1547" s="440"/>
      <c r="E1547" s="442"/>
      <c r="F1547" s="443"/>
      <c r="G1547" s="444"/>
      <c r="H1547" s="448"/>
    </row>
    <row r="1548" spans="1:8">
      <c r="A1548" s="550"/>
      <c r="B1548" s="449"/>
      <c r="C1548" s="438"/>
      <c r="D1548" s="440"/>
      <c r="E1548" s="442"/>
      <c r="F1548" s="443"/>
      <c r="G1548" s="444"/>
      <c r="H1548" s="448"/>
    </row>
    <row r="1549" spans="1:8">
      <c r="A1549" s="550"/>
      <c r="B1549" s="449"/>
      <c r="C1549" s="438"/>
      <c r="D1549" s="440"/>
      <c r="E1549" s="442"/>
      <c r="F1549" s="443"/>
      <c r="G1549" s="444"/>
      <c r="H1549" s="448"/>
    </row>
    <row r="1550" spans="1:8">
      <c r="A1550" s="550"/>
      <c r="B1550" s="449"/>
      <c r="C1550" s="438"/>
      <c r="D1550" s="440"/>
      <c r="E1550" s="442"/>
      <c r="F1550" s="443"/>
      <c r="G1550" s="444"/>
      <c r="H1550" s="448"/>
    </row>
    <row r="1551" spans="1:8">
      <c r="A1551" s="550"/>
      <c r="B1551" s="449"/>
      <c r="C1551" s="438"/>
      <c r="D1551" s="440"/>
      <c r="E1551" s="442"/>
      <c r="F1551" s="443"/>
      <c r="G1551" s="444"/>
      <c r="H1551" s="448"/>
    </row>
    <row r="1552" spans="1:8">
      <c r="A1552" s="550"/>
      <c r="B1552" s="449"/>
      <c r="C1552" s="438"/>
      <c r="D1552" s="440"/>
      <c r="E1552" s="442"/>
      <c r="F1552" s="443"/>
      <c r="G1552" s="444"/>
      <c r="H1552" s="448"/>
    </row>
    <row r="1553" spans="1:8">
      <c r="A1553" s="550"/>
      <c r="B1553" s="449"/>
      <c r="C1553" s="438"/>
      <c r="D1553" s="440"/>
      <c r="E1553" s="442"/>
      <c r="F1553" s="443"/>
      <c r="G1553" s="444"/>
      <c r="H1553" s="448"/>
    </row>
    <row r="1554" spans="1:8">
      <c r="A1554" s="550"/>
      <c r="B1554" s="449"/>
      <c r="C1554" s="438"/>
      <c r="D1554" s="440"/>
      <c r="E1554" s="442"/>
      <c r="F1554" s="443"/>
      <c r="G1554" s="444"/>
      <c r="H1554" s="448"/>
    </row>
    <row r="1555" spans="1:8">
      <c r="A1555" s="550"/>
      <c r="B1555" s="449"/>
      <c r="C1555" s="438"/>
      <c r="D1555" s="440"/>
      <c r="E1555" s="442"/>
      <c r="F1555" s="443"/>
      <c r="G1555" s="444"/>
      <c r="H1555" s="448"/>
    </row>
    <row r="1556" spans="1:8">
      <c r="A1556" s="550"/>
      <c r="B1556" s="449"/>
      <c r="C1556" s="438"/>
      <c r="D1556" s="440"/>
      <c r="E1556" s="442"/>
      <c r="F1556" s="443"/>
      <c r="G1556" s="444"/>
      <c r="H1556" s="448"/>
    </row>
    <row r="1557" spans="1:8">
      <c r="A1557" s="550"/>
      <c r="B1557" s="449"/>
      <c r="C1557" s="438"/>
      <c r="D1557" s="440"/>
      <c r="E1557" s="442"/>
      <c r="F1557" s="443"/>
      <c r="G1557" s="444"/>
      <c r="H1557" s="448"/>
    </row>
    <row r="1558" spans="1:8">
      <c r="A1558" s="550"/>
      <c r="B1558" s="449"/>
      <c r="C1558" s="438"/>
      <c r="D1558" s="440"/>
      <c r="E1558" s="442"/>
      <c r="F1558" s="443"/>
      <c r="G1558" s="444"/>
      <c r="H1558" s="448"/>
    </row>
    <row r="1559" spans="1:8">
      <c r="A1559" s="550"/>
      <c r="B1559" s="449"/>
      <c r="C1559" s="438"/>
      <c r="D1559" s="440"/>
      <c r="E1559" s="442"/>
      <c r="F1559" s="443"/>
      <c r="G1559" s="444"/>
      <c r="H1559" s="448"/>
    </row>
    <row r="1560" spans="1:8">
      <c r="A1560" s="550"/>
      <c r="B1560" s="449"/>
      <c r="C1560" s="438"/>
      <c r="D1560" s="440"/>
      <c r="E1560" s="442"/>
      <c r="F1560" s="443"/>
      <c r="G1560" s="444"/>
      <c r="H1560" s="448"/>
    </row>
    <row r="1561" spans="1:8">
      <c r="A1561" s="550"/>
      <c r="B1561" s="449"/>
      <c r="C1561" s="438"/>
      <c r="D1561" s="440"/>
      <c r="E1561" s="442"/>
      <c r="F1561" s="443"/>
      <c r="G1561" s="444"/>
      <c r="H1561" s="448"/>
    </row>
    <row r="1562" spans="1:8">
      <c r="A1562" s="550"/>
      <c r="B1562" s="449"/>
      <c r="C1562" s="438"/>
      <c r="D1562" s="440"/>
      <c r="E1562" s="442"/>
      <c r="F1562" s="443"/>
      <c r="G1562" s="444"/>
      <c r="H1562" s="448"/>
    </row>
    <row r="1563" spans="1:8">
      <c r="A1563" s="550"/>
      <c r="B1563" s="449"/>
      <c r="C1563" s="438"/>
      <c r="D1563" s="440"/>
      <c r="E1563" s="442"/>
      <c r="F1563" s="443"/>
      <c r="G1563" s="444"/>
      <c r="H1563" s="448"/>
    </row>
    <row r="1564" spans="1:8">
      <c r="A1564" s="550"/>
      <c r="B1564" s="449"/>
      <c r="C1564" s="438"/>
      <c r="D1564" s="440"/>
      <c r="E1564" s="442"/>
      <c r="F1564" s="443"/>
      <c r="G1564" s="444"/>
      <c r="H1564" s="448"/>
    </row>
    <row r="1565" spans="1:8">
      <c r="A1565" s="550"/>
      <c r="B1565" s="449"/>
      <c r="C1565" s="438"/>
      <c r="D1565" s="440"/>
      <c r="E1565" s="442"/>
      <c r="F1565" s="443"/>
      <c r="G1565" s="444"/>
      <c r="H1565" s="448"/>
    </row>
    <row r="1566" spans="1:8">
      <c r="A1566" s="550"/>
      <c r="B1566" s="449"/>
      <c r="C1566" s="438"/>
      <c r="D1566" s="440"/>
      <c r="E1566" s="442"/>
      <c r="F1566" s="443"/>
      <c r="G1566" s="444"/>
      <c r="H1566" s="448"/>
    </row>
    <row r="1567" spans="1:8">
      <c r="A1567" s="550"/>
      <c r="B1567" s="449"/>
      <c r="C1567" s="438"/>
      <c r="D1567" s="440"/>
      <c r="E1567" s="442"/>
      <c r="F1567" s="443"/>
      <c r="G1567" s="444"/>
      <c r="H1567" s="448"/>
    </row>
    <row r="1568" spans="1:8">
      <c r="A1568" s="550"/>
      <c r="B1568" s="449"/>
      <c r="C1568" s="438"/>
      <c r="D1568" s="440"/>
      <c r="E1568" s="442"/>
      <c r="F1568" s="443"/>
      <c r="G1568" s="444"/>
      <c r="H1568" s="448"/>
    </row>
    <row r="1569" spans="1:8">
      <c r="A1569" s="550"/>
      <c r="B1569" s="449"/>
      <c r="C1569" s="438"/>
      <c r="D1569" s="440"/>
      <c r="E1569" s="442"/>
      <c r="F1569" s="443"/>
      <c r="G1569" s="444"/>
      <c r="H1569" s="448"/>
    </row>
    <row r="1570" spans="1:8">
      <c r="A1570" s="550"/>
      <c r="B1570" s="449"/>
      <c r="C1570" s="438"/>
      <c r="D1570" s="440"/>
      <c r="E1570" s="442"/>
      <c r="F1570" s="443"/>
      <c r="G1570" s="444"/>
      <c r="H1570" s="448"/>
    </row>
    <row r="1571" spans="1:8">
      <c r="A1571" s="550"/>
      <c r="B1571" s="449"/>
      <c r="C1571" s="438"/>
      <c r="D1571" s="440"/>
      <c r="E1571" s="442"/>
      <c r="F1571" s="443"/>
      <c r="G1571" s="444"/>
      <c r="H1571" s="448"/>
    </row>
    <row r="1572" spans="1:8">
      <c r="A1572" s="550"/>
      <c r="B1572" s="449"/>
      <c r="C1572" s="438"/>
      <c r="D1572" s="440"/>
      <c r="E1572" s="442"/>
      <c r="F1572" s="443"/>
      <c r="G1572" s="444"/>
      <c r="H1572" s="448"/>
    </row>
    <row r="1573" spans="1:8">
      <c r="A1573" s="550"/>
      <c r="B1573" s="449"/>
      <c r="C1573" s="438"/>
      <c r="D1573" s="440"/>
      <c r="E1573" s="442"/>
      <c r="F1573" s="443"/>
      <c r="G1573" s="444"/>
      <c r="H1573" s="448"/>
    </row>
    <row r="1574" spans="1:8">
      <c r="A1574" s="550"/>
      <c r="B1574" s="449"/>
      <c r="C1574" s="438"/>
      <c r="D1574" s="440"/>
      <c r="E1574" s="442"/>
      <c r="F1574" s="443"/>
      <c r="G1574" s="444"/>
      <c r="H1574" s="448"/>
    </row>
    <row r="1575" spans="1:8">
      <c r="A1575" s="550"/>
      <c r="B1575" s="449"/>
      <c r="C1575" s="438"/>
      <c r="D1575" s="440"/>
      <c r="E1575" s="442"/>
      <c r="F1575" s="443"/>
      <c r="G1575" s="444"/>
      <c r="H1575" s="448"/>
    </row>
    <row r="1576" spans="1:8">
      <c r="A1576" s="550"/>
      <c r="B1576" s="449"/>
      <c r="C1576" s="438"/>
      <c r="D1576" s="440"/>
      <c r="E1576" s="442"/>
      <c r="F1576" s="443"/>
      <c r="G1576" s="444"/>
      <c r="H1576" s="448"/>
    </row>
    <row r="1577" spans="1:8">
      <c r="A1577" s="550"/>
      <c r="B1577" s="449"/>
      <c r="C1577" s="438"/>
      <c r="D1577" s="440"/>
      <c r="E1577" s="442"/>
      <c r="F1577" s="443"/>
      <c r="G1577" s="444"/>
      <c r="H1577" s="448"/>
    </row>
    <row r="1578" spans="1:8">
      <c r="A1578" s="550"/>
      <c r="B1578" s="449"/>
      <c r="C1578" s="438"/>
      <c r="D1578" s="440"/>
      <c r="E1578" s="442"/>
      <c r="F1578" s="443"/>
      <c r="G1578" s="444"/>
      <c r="H1578" s="448"/>
    </row>
    <row r="1579" spans="1:8">
      <c r="A1579" s="550"/>
      <c r="B1579" s="449"/>
      <c r="C1579" s="438"/>
      <c r="D1579" s="440"/>
      <c r="E1579" s="442"/>
      <c r="F1579" s="443"/>
      <c r="G1579" s="444"/>
      <c r="H1579" s="448"/>
    </row>
    <row r="1580" spans="1:8">
      <c r="A1580" s="550"/>
      <c r="B1580" s="449"/>
      <c r="C1580" s="438"/>
      <c r="D1580" s="440"/>
      <c r="E1580" s="442"/>
      <c r="F1580" s="443"/>
      <c r="G1580" s="444"/>
      <c r="H1580" s="448"/>
    </row>
    <row r="1581" spans="1:8">
      <c r="A1581" s="550"/>
      <c r="B1581" s="449"/>
      <c r="C1581" s="438"/>
      <c r="D1581" s="440"/>
      <c r="E1581" s="442"/>
      <c r="F1581" s="443"/>
      <c r="G1581" s="444"/>
      <c r="H1581" s="448"/>
    </row>
    <row r="1582" spans="1:8">
      <c r="A1582" s="550"/>
      <c r="B1582" s="449"/>
      <c r="C1582" s="438"/>
      <c r="D1582" s="440"/>
      <c r="E1582" s="442"/>
      <c r="F1582" s="443"/>
      <c r="G1582" s="444"/>
      <c r="H1582" s="448"/>
    </row>
    <row r="1583" spans="1:8">
      <c r="A1583" s="550"/>
      <c r="B1583" s="449"/>
      <c r="C1583" s="438"/>
      <c r="D1583" s="440"/>
      <c r="E1583" s="442"/>
      <c r="F1583" s="443"/>
      <c r="G1583" s="444"/>
      <c r="H1583" s="448"/>
    </row>
    <row r="1584" spans="1:8">
      <c r="A1584" s="550"/>
      <c r="B1584" s="449"/>
      <c r="C1584" s="438"/>
      <c r="D1584" s="440"/>
      <c r="E1584" s="442"/>
      <c r="F1584" s="443"/>
      <c r="G1584" s="444"/>
      <c r="H1584" s="448"/>
    </row>
    <row r="1585" spans="1:8">
      <c r="A1585" s="550"/>
      <c r="B1585" s="449"/>
      <c r="C1585" s="438"/>
      <c r="D1585" s="440"/>
      <c r="E1585" s="442"/>
      <c r="F1585" s="443"/>
      <c r="G1585" s="444"/>
      <c r="H1585" s="448"/>
    </row>
    <row r="1586" spans="1:8">
      <c r="A1586" s="550"/>
      <c r="B1586" s="449"/>
      <c r="C1586" s="438"/>
      <c r="D1586" s="440"/>
      <c r="E1586" s="442"/>
      <c r="F1586" s="443"/>
      <c r="G1586" s="444"/>
      <c r="H1586" s="448"/>
    </row>
    <row r="1587" spans="1:8">
      <c r="A1587" s="550"/>
      <c r="B1587" s="449"/>
      <c r="C1587" s="438"/>
      <c r="D1587" s="440"/>
      <c r="E1587" s="442"/>
      <c r="F1587" s="443"/>
      <c r="G1587" s="444"/>
      <c r="H1587" s="448"/>
    </row>
    <row r="1588" spans="1:8">
      <c r="A1588" s="550"/>
      <c r="B1588" s="449"/>
      <c r="C1588" s="438"/>
      <c r="D1588" s="440"/>
      <c r="E1588" s="442"/>
      <c r="F1588" s="443"/>
      <c r="G1588" s="444"/>
      <c r="H1588" s="448"/>
    </row>
    <row r="1589" spans="1:8">
      <c r="A1589" s="550"/>
      <c r="B1589" s="449"/>
      <c r="C1589" s="438"/>
      <c r="D1589" s="440"/>
      <c r="E1589" s="442"/>
      <c r="F1589" s="443"/>
      <c r="G1589" s="444"/>
      <c r="H1589" s="448"/>
    </row>
    <row r="1590" spans="1:8">
      <c r="A1590" s="550"/>
      <c r="B1590" s="449"/>
      <c r="C1590" s="438"/>
      <c r="D1590" s="440"/>
      <c r="E1590" s="442"/>
      <c r="F1590" s="443"/>
      <c r="G1590" s="444"/>
      <c r="H1590" s="448"/>
    </row>
    <row r="1591" spans="1:8">
      <c r="A1591" s="550"/>
      <c r="B1591" s="449"/>
      <c r="C1591" s="438"/>
      <c r="D1591" s="440"/>
      <c r="E1591" s="442"/>
      <c r="F1591" s="443"/>
      <c r="G1591" s="444"/>
      <c r="H1591" s="448"/>
    </row>
    <row r="1592" spans="1:8">
      <c r="A1592" s="550"/>
      <c r="B1592" s="449"/>
      <c r="C1592" s="438"/>
      <c r="D1592" s="440"/>
      <c r="E1592" s="442"/>
      <c r="F1592" s="443"/>
      <c r="G1592" s="444"/>
      <c r="H1592" s="448"/>
    </row>
    <row r="1593" spans="1:8">
      <c r="A1593" s="550"/>
      <c r="B1593" s="449"/>
      <c r="C1593" s="438"/>
      <c r="D1593" s="440"/>
      <c r="E1593" s="442"/>
      <c r="F1593" s="443"/>
      <c r="G1593" s="444"/>
      <c r="H1593" s="448"/>
    </row>
    <row r="1594" spans="1:8">
      <c r="A1594" s="550"/>
      <c r="B1594" s="449"/>
      <c r="C1594" s="438"/>
      <c r="D1594" s="440"/>
      <c r="E1594" s="442"/>
      <c r="F1594" s="443"/>
      <c r="G1594" s="444"/>
      <c r="H1594" s="448"/>
    </row>
    <row r="1595" spans="1:8">
      <c r="A1595" s="550"/>
      <c r="B1595" s="449"/>
      <c r="C1595" s="438"/>
      <c r="D1595" s="440"/>
      <c r="E1595" s="442"/>
      <c r="F1595" s="443"/>
      <c r="G1595" s="444"/>
      <c r="H1595" s="448"/>
    </row>
    <row r="1596" spans="1:8">
      <c r="A1596" s="550"/>
      <c r="B1596" s="449"/>
      <c r="C1596" s="438"/>
      <c r="D1596" s="440"/>
      <c r="E1596" s="442"/>
      <c r="F1596" s="443"/>
      <c r="G1596" s="444"/>
      <c r="H1596" s="448"/>
    </row>
    <row r="1597" spans="1:8">
      <c r="A1597" s="550"/>
      <c r="B1597" s="449"/>
      <c r="C1597" s="438"/>
      <c r="D1597" s="440"/>
      <c r="E1597" s="442"/>
      <c r="F1597" s="443"/>
      <c r="G1597" s="444"/>
      <c r="H1597" s="448"/>
    </row>
    <row r="1598" spans="1:8">
      <c r="A1598" s="550"/>
      <c r="B1598" s="449"/>
      <c r="C1598" s="438"/>
      <c r="D1598" s="440"/>
      <c r="E1598" s="442"/>
      <c r="F1598" s="443"/>
      <c r="G1598" s="444"/>
      <c r="H1598" s="448"/>
    </row>
    <row r="1599" spans="1:8">
      <c r="A1599" s="550"/>
      <c r="B1599" s="449"/>
      <c r="C1599" s="438"/>
      <c r="D1599" s="440"/>
      <c r="E1599" s="442"/>
      <c r="F1599" s="443"/>
      <c r="G1599" s="444"/>
      <c r="H1599" s="448"/>
    </row>
    <row r="1600" spans="1:8">
      <c r="A1600" s="550"/>
      <c r="B1600" s="449"/>
      <c r="C1600" s="438"/>
      <c r="D1600" s="440"/>
      <c r="E1600" s="442"/>
      <c r="F1600" s="443"/>
      <c r="G1600" s="444"/>
      <c r="H1600" s="448"/>
    </row>
    <row r="1601" spans="1:8">
      <c r="A1601" s="550"/>
      <c r="B1601" s="449"/>
      <c r="C1601" s="438"/>
      <c r="D1601" s="440"/>
      <c r="E1601" s="442"/>
      <c r="F1601" s="443"/>
      <c r="G1601" s="444"/>
      <c r="H1601" s="448"/>
    </row>
    <row r="1602" spans="1:8">
      <c r="A1602" s="550"/>
      <c r="B1602" s="449"/>
      <c r="C1602" s="438"/>
      <c r="D1602" s="440"/>
      <c r="E1602" s="442"/>
      <c r="F1602" s="443"/>
      <c r="G1602" s="444"/>
      <c r="H1602" s="448"/>
    </row>
    <row r="1603" spans="1:8">
      <c r="A1603" s="550"/>
      <c r="B1603" s="449"/>
      <c r="C1603" s="438"/>
      <c r="D1603" s="440"/>
      <c r="E1603" s="442"/>
      <c r="F1603" s="443"/>
      <c r="G1603" s="444"/>
      <c r="H1603" s="448"/>
    </row>
    <row r="1604" spans="1:8">
      <c r="A1604" s="550"/>
      <c r="B1604" s="449"/>
      <c r="C1604" s="438"/>
      <c r="D1604" s="440"/>
      <c r="E1604" s="442"/>
      <c r="F1604" s="443"/>
      <c r="G1604" s="444"/>
      <c r="H1604" s="448"/>
    </row>
    <row r="1605" spans="1:8">
      <c r="A1605" s="550"/>
      <c r="B1605" s="449"/>
      <c r="C1605" s="438"/>
      <c r="D1605" s="440"/>
      <c r="E1605" s="442"/>
      <c r="F1605" s="443"/>
      <c r="G1605" s="444"/>
      <c r="H1605" s="448"/>
    </row>
    <row r="1606" spans="1:8">
      <c r="A1606" s="550"/>
      <c r="B1606" s="449"/>
      <c r="C1606" s="438"/>
      <c r="D1606" s="440"/>
      <c r="E1606" s="442"/>
      <c r="F1606" s="443"/>
      <c r="G1606" s="444"/>
      <c r="H1606" s="448"/>
    </row>
    <row r="1607" spans="1:8">
      <c r="A1607" s="550"/>
      <c r="B1607" s="449"/>
      <c r="C1607" s="438"/>
      <c r="D1607" s="440"/>
      <c r="E1607" s="442"/>
      <c r="F1607" s="443"/>
      <c r="G1607" s="444"/>
      <c r="H1607" s="448"/>
    </row>
    <row r="1608" spans="1:8">
      <c r="A1608" s="550"/>
      <c r="B1608" s="449"/>
      <c r="C1608" s="438"/>
      <c r="D1608" s="440"/>
      <c r="E1608" s="442"/>
      <c r="F1608" s="443"/>
      <c r="G1608" s="444"/>
      <c r="H1608" s="448"/>
    </row>
    <row r="1609" spans="1:8">
      <c r="A1609" s="550"/>
      <c r="B1609" s="449"/>
      <c r="C1609" s="438"/>
      <c r="D1609" s="440"/>
      <c r="E1609" s="442"/>
      <c r="F1609" s="443"/>
      <c r="G1609" s="444"/>
      <c r="H1609" s="448"/>
    </row>
    <row r="1610" spans="1:8">
      <c r="A1610" s="550"/>
      <c r="B1610" s="449"/>
      <c r="C1610" s="438"/>
      <c r="D1610" s="440"/>
      <c r="E1610" s="442"/>
      <c r="F1610" s="443"/>
      <c r="G1610" s="444"/>
      <c r="H1610" s="448"/>
    </row>
    <row r="1611" spans="1:8">
      <c r="A1611" s="550"/>
      <c r="B1611" s="449"/>
      <c r="C1611" s="438"/>
      <c r="D1611" s="440"/>
      <c r="E1611" s="442"/>
      <c r="F1611" s="443"/>
      <c r="G1611" s="444"/>
      <c r="H1611" s="448"/>
    </row>
    <row r="1612" spans="1:8">
      <c r="A1612" s="550"/>
      <c r="B1612" s="449"/>
      <c r="C1612" s="438"/>
      <c r="D1612" s="440"/>
      <c r="E1612" s="442"/>
      <c r="F1612" s="443"/>
      <c r="G1612" s="444"/>
      <c r="H1612" s="448"/>
    </row>
    <row r="1613" spans="1:8">
      <c r="A1613" s="550"/>
      <c r="B1613" s="449"/>
      <c r="C1613" s="438"/>
      <c r="D1613" s="440"/>
      <c r="E1613" s="442"/>
      <c r="F1613" s="443"/>
      <c r="G1613" s="444"/>
      <c r="H1613" s="448"/>
    </row>
    <row r="1614" spans="1:8">
      <c r="A1614" s="550"/>
      <c r="B1614" s="449"/>
      <c r="C1614" s="438"/>
      <c r="D1614" s="440"/>
      <c r="E1614" s="442"/>
      <c r="F1614" s="443"/>
      <c r="G1614" s="444"/>
      <c r="H1614" s="448"/>
    </row>
    <row r="1615" spans="1:8">
      <c r="A1615" s="550"/>
      <c r="B1615" s="449"/>
      <c r="C1615" s="438"/>
      <c r="D1615" s="440"/>
      <c r="E1615" s="442"/>
      <c r="F1615" s="443"/>
      <c r="G1615" s="444"/>
      <c r="H1615" s="448"/>
    </row>
    <row r="1616" spans="1:8">
      <c r="A1616" s="550"/>
      <c r="B1616" s="449"/>
      <c r="C1616" s="438"/>
      <c r="D1616" s="440"/>
      <c r="E1616" s="442"/>
      <c r="F1616" s="443"/>
      <c r="G1616" s="444"/>
      <c r="H1616" s="448"/>
    </row>
    <row r="1617" spans="1:8">
      <c r="A1617" s="550"/>
      <c r="B1617" s="449"/>
      <c r="C1617" s="438"/>
      <c r="D1617" s="440"/>
      <c r="E1617" s="442"/>
      <c r="F1617" s="443"/>
      <c r="G1617" s="444"/>
      <c r="H1617" s="448"/>
    </row>
    <row r="1618" spans="1:8">
      <c r="A1618" s="550"/>
      <c r="B1618" s="449"/>
      <c r="C1618" s="438"/>
      <c r="D1618" s="440"/>
      <c r="E1618" s="442"/>
      <c r="F1618" s="443"/>
      <c r="G1618" s="444"/>
      <c r="H1618" s="448"/>
    </row>
    <row r="1619" spans="1:8">
      <c r="A1619" s="550"/>
      <c r="B1619" s="449"/>
      <c r="C1619" s="438"/>
      <c r="D1619" s="440"/>
      <c r="E1619" s="442"/>
      <c r="F1619" s="443"/>
      <c r="G1619" s="444"/>
      <c r="H1619" s="448"/>
    </row>
    <row r="1620" spans="1:8">
      <c r="A1620" s="550"/>
      <c r="B1620" s="449"/>
      <c r="C1620" s="438"/>
      <c r="D1620" s="440"/>
      <c r="E1620" s="442"/>
      <c r="F1620" s="443"/>
      <c r="G1620" s="444"/>
      <c r="H1620" s="448"/>
    </row>
    <row r="1621" spans="1:8">
      <c r="A1621" s="550"/>
      <c r="B1621" s="449"/>
      <c r="C1621" s="438"/>
      <c r="D1621" s="440"/>
      <c r="E1621" s="442"/>
      <c r="F1621" s="443"/>
      <c r="G1621" s="444"/>
      <c r="H1621" s="448"/>
    </row>
    <row r="1622" spans="1:8">
      <c r="A1622" s="550"/>
      <c r="B1622" s="449"/>
      <c r="C1622" s="438"/>
      <c r="D1622" s="440"/>
      <c r="E1622" s="442"/>
      <c r="F1622" s="443"/>
      <c r="G1622" s="444"/>
      <c r="H1622" s="448"/>
    </row>
    <row r="1623" spans="1:8">
      <c r="A1623" s="550"/>
      <c r="B1623" s="449"/>
      <c r="C1623" s="438"/>
      <c r="D1623" s="440"/>
      <c r="E1623" s="442"/>
      <c r="F1623" s="443"/>
      <c r="G1623" s="444"/>
      <c r="H1623" s="448"/>
    </row>
    <row r="1624" spans="1:8">
      <c r="A1624" s="550"/>
      <c r="B1624" s="449"/>
      <c r="C1624" s="438"/>
      <c r="D1624" s="440"/>
      <c r="E1624" s="442"/>
      <c r="F1624" s="443"/>
      <c r="G1624" s="444"/>
      <c r="H1624" s="448"/>
    </row>
    <row r="1625" spans="1:8">
      <c r="A1625" s="550"/>
      <c r="B1625" s="449"/>
      <c r="C1625" s="438"/>
      <c r="D1625" s="440"/>
      <c r="E1625" s="442"/>
      <c r="F1625" s="443"/>
      <c r="G1625" s="444"/>
      <c r="H1625" s="448"/>
    </row>
    <row r="1626" spans="1:8">
      <c r="A1626" s="550"/>
      <c r="B1626" s="449"/>
      <c r="C1626" s="438"/>
      <c r="D1626" s="440"/>
      <c r="E1626" s="442"/>
      <c r="F1626" s="443"/>
      <c r="G1626" s="444"/>
      <c r="H1626" s="448"/>
    </row>
    <row r="1627" spans="1:8">
      <c r="A1627" s="550"/>
      <c r="B1627" s="449"/>
      <c r="C1627" s="438"/>
      <c r="D1627" s="440"/>
      <c r="E1627" s="442"/>
      <c r="F1627" s="443"/>
      <c r="G1627" s="444"/>
      <c r="H1627" s="448"/>
    </row>
    <row r="1628" spans="1:8">
      <c r="A1628" s="550"/>
      <c r="B1628" s="449"/>
      <c r="C1628" s="438"/>
      <c r="D1628" s="440"/>
      <c r="E1628" s="442"/>
      <c r="F1628" s="443"/>
      <c r="G1628" s="444"/>
      <c r="H1628" s="448"/>
    </row>
    <row r="1629" spans="1:8">
      <c r="A1629" s="550"/>
      <c r="B1629" s="449"/>
      <c r="C1629" s="438"/>
      <c r="D1629" s="440"/>
      <c r="E1629" s="442"/>
      <c r="F1629" s="443"/>
      <c r="G1629" s="444"/>
      <c r="H1629" s="448"/>
    </row>
    <row r="1630" spans="1:8">
      <c r="A1630" s="550"/>
      <c r="B1630" s="449"/>
      <c r="C1630" s="438"/>
      <c r="D1630" s="440"/>
      <c r="E1630" s="442"/>
      <c r="F1630" s="443"/>
      <c r="G1630" s="444"/>
      <c r="H1630" s="448"/>
    </row>
    <row r="1631" spans="1:8">
      <c r="A1631" s="550"/>
      <c r="B1631" s="449"/>
      <c r="C1631" s="438"/>
      <c r="D1631" s="440"/>
      <c r="E1631" s="442"/>
      <c r="F1631" s="443"/>
      <c r="G1631" s="444"/>
      <c r="H1631" s="448"/>
    </row>
    <row r="1632" spans="1:8">
      <c r="A1632" s="550"/>
      <c r="B1632" s="449"/>
      <c r="C1632" s="438"/>
      <c r="D1632" s="440"/>
      <c r="E1632" s="442"/>
      <c r="F1632" s="443"/>
      <c r="G1632" s="444"/>
      <c r="H1632" s="448"/>
    </row>
    <row r="1633" spans="1:8">
      <c r="A1633" s="550"/>
      <c r="B1633" s="449"/>
      <c r="C1633" s="438"/>
      <c r="D1633" s="440"/>
      <c r="E1633" s="442"/>
      <c r="F1633" s="443"/>
      <c r="G1633" s="444"/>
      <c r="H1633" s="448"/>
    </row>
    <row r="1634" spans="1:8">
      <c r="A1634" s="550"/>
      <c r="B1634" s="449"/>
      <c r="C1634" s="438"/>
      <c r="D1634" s="440"/>
      <c r="E1634" s="442"/>
      <c r="F1634" s="443"/>
      <c r="G1634" s="444"/>
      <c r="H1634" s="448"/>
    </row>
    <row r="1635" spans="1:8">
      <c r="A1635" s="550"/>
      <c r="B1635" s="449"/>
      <c r="C1635" s="438"/>
      <c r="D1635" s="440"/>
      <c r="E1635" s="442"/>
      <c r="F1635" s="443"/>
      <c r="G1635" s="444"/>
      <c r="H1635" s="448"/>
    </row>
    <row r="1636" spans="1:8">
      <c r="A1636" s="550"/>
      <c r="B1636" s="449"/>
      <c r="C1636" s="438"/>
      <c r="D1636" s="440"/>
      <c r="E1636" s="442"/>
      <c r="F1636" s="443"/>
      <c r="G1636" s="444"/>
      <c r="H1636" s="448"/>
    </row>
    <row r="1637" spans="1:8">
      <c r="A1637" s="550"/>
      <c r="B1637" s="449"/>
      <c r="C1637" s="438"/>
      <c r="D1637" s="440"/>
      <c r="E1637" s="442"/>
      <c r="F1637" s="443"/>
      <c r="G1637" s="444"/>
      <c r="H1637" s="448"/>
    </row>
    <row r="1638" spans="1:8">
      <c r="A1638" s="550"/>
      <c r="B1638" s="449"/>
      <c r="C1638" s="438"/>
      <c r="D1638" s="440"/>
      <c r="E1638" s="442"/>
      <c r="F1638" s="443"/>
      <c r="G1638" s="444"/>
      <c r="H1638" s="448"/>
    </row>
    <row r="1639" spans="1:8">
      <c r="A1639" s="550"/>
      <c r="B1639" s="449"/>
      <c r="C1639" s="438"/>
      <c r="D1639" s="440"/>
      <c r="E1639" s="442"/>
      <c r="F1639" s="443"/>
      <c r="G1639" s="444"/>
      <c r="H1639" s="448"/>
    </row>
    <row r="1640" spans="1:8">
      <c r="A1640" s="550"/>
      <c r="B1640" s="449"/>
      <c r="C1640" s="438"/>
      <c r="D1640" s="440"/>
      <c r="E1640" s="442"/>
      <c r="F1640" s="443"/>
      <c r="G1640" s="444"/>
      <c r="H1640" s="448"/>
    </row>
    <row r="1641" spans="1:8">
      <c r="A1641" s="550"/>
      <c r="B1641" s="449"/>
      <c r="C1641" s="438"/>
      <c r="D1641" s="440"/>
      <c r="E1641" s="442"/>
      <c r="F1641" s="443"/>
      <c r="G1641" s="444"/>
      <c r="H1641" s="448"/>
    </row>
    <row r="1642" spans="1:8">
      <c r="A1642" s="550"/>
      <c r="B1642" s="449"/>
      <c r="C1642" s="438"/>
      <c r="D1642" s="440"/>
      <c r="E1642" s="442"/>
      <c r="F1642" s="443"/>
      <c r="G1642" s="444"/>
      <c r="H1642" s="448"/>
    </row>
    <row r="1643" spans="1:8">
      <c r="A1643" s="550"/>
      <c r="B1643" s="449"/>
      <c r="C1643" s="438"/>
      <c r="D1643" s="440"/>
      <c r="E1643" s="442"/>
      <c r="F1643" s="443"/>
      <c r="G1643" s="444"/>
      <c r="H1643" s="448"/>
    </row>
    <row r="1644" spans="1:8">
      <c r="A1644" s="550"/>
      <c r="B1644" s="449"/>
      <c r="C1644" s="438"/>
      <c r="D1644" s="440"/>
      <c r="E1644" s="442"/>
      <c r="F1644" s="443"/>
      <c r="G1644" s="444"/>
      <c r="H1644" s="448"/>
    </row>
    <row r="1645" spans="1:8">
      <c r="A1645" s="550"/>
      <c r="B1645" s="449"/>
      <c r="C1645" s="438"/>
      <c r="D1645" s="440"/>
      <c r="E1645" s="442"/>
      <c r="F1645" s="443"/>
      <c r="G1645" s="444"/>
      <c r="H1645" s="448"/>
    </row>
    <row r="1646" spans="1:8">
      <c r="A1646" s="550"/>
      <c r="B1646" s="449"/>
      <c r="C1646" s="438"/>
      <c r="D1646" s="440"/>
      <c r="E1646" s="442"/>
      <c r="F1646" s="443"/>
      <c r="G1646" s="444"/>
      <c r="H1646" s="448"/>
    </row>
    <row r="1647" spans="1:8">
      <c r="A1647" s="550"/>
      <c r="B1647" s="449"/>
      <c r="C1647" s="438"/>
      <c r="D1647" s="440"/>
      <c r="E1647" s="442"/>
      <c r="F1647" s="443"/>
      <c r="G1647" s="444"/>
      <c r="H1647" s="448"/>
    </row>
    <row r="1648" spans="1:8">
      <c r="A1648" s="550"/>
      <c r="B1648" s="449"/>
      <c r="C1648" s="438"/>
      <c r="D1648" s="440"/>
      <c r="E1648" s="442"/>
      <c r="F1648" s="443"/>
      <c r="G1648" s="444"/>
      <c r="H1648" s="448"/>
    </row>
    <row r="1649" spans="1:8">
      <c r="A1649" s="550"/>
      <c r="B1649" s="449"/>
      <c r="C1649" s="438"/>
      <c r="D1649" s="440"/>
      <c r="E1649" s="442"/>
      <c r="F1649" s="443"/>
      <c r="G1649" s="444"/>
      <c r="H1649" s="448"/>
    </row>
    <row r="1650" spans="1:8">
      <c r="A1650" s="550"/>
      <c r="B1650" s="449"/>
      <c r="C1650" s="438"/>
      <c r="D1650" s="440"/>
      <c r="E1650" s="442"/>
      <c r="F1650" s="443"/>
      <c r="G1650" s="444"/>
      <c r="H1650" s="448"/>
    </row>
    <row r="1651" spans="1:8">
      <c r="A1651" s="550"/>
      <c r="B1651" s="449"/>
      <c r="C1651" s="438"/>
      <c r="D1651" s="440"/>
      <c r="E1651" s="442"/>
      <c r="F1651" s="443"/>
      <c r="G1651" s="444"/>
      <c r="H1651" s="448"/>
    </row>
    <row r="1652" spans="1:8">
      <c r="A1652" s="550"/>
      <c r="B1652" s="449"/>
      <c r="C1652" s="438"/>
      <c r="D1652" s="440"/>
      <c r="E1652" s="442"/>
      <c r="F1652" s="443"/>
      <c r="G1652" s="444"/>
      <c r="H1652" s="448"/>
    </row>
    <row r="1653" spans="1:8">
      <c r="A1653" s="550"/>
      <c r="B1653" s="449"/>
      <c r="C1653" s="438"/>
      <c r="D1653" s="440"/>
      <c r="E1653" s="442"/>
      <c r="F1653" s="443"/>
      <c r="G1653" s="444"/>
      <c r="H1653" s="448"/>
    </row>
    <row r="1654" spans="1:8">
      <c r="A1654" s="550"/>
      <c r="B1654" s="449"/>
      <c r="C1654" s="438"/>
      <c r="D1654" s="440"/>
      <c r="E1654" s="442"/>
      <c r="F1654" s="443"/>
      <c r="G1654" s="444"/>
      <c r="H1654" s="448"/>
    </row>
    <row r="1655" spans="1:8">
      <c r="A1655" s="550"/>
      <c r="B1655" s="449"/>
      <c r="C1655" s="438"/>
      <c r="D1655" s="440"/>
      <c r="E1655" s="442"/>
      <c r="F1655" s="443"/>
      <c r="G1655" s="444"/>
      <c r="H1655" s="448"/>
    </row>
    <row r="1656" spans="1:8">
      <c r="A1656" s="550"/>
      <c r="B1656" s="449"/>
      <c r="C1656" s="438"/>
      <c r="D1656" s="440"/>
      <c r="E1656" s="442"/>
      <c r="F1656" s="443"/>
      <c r="G1656" s="444"/>
      <c r="H1656" s="448"/>
    </row>
    <row r="1657" spans="1:8">
      <c r="A1657" s="550"/>
      <c r="B1657" s="449"/>
      <c r="C1657" s="438"/>
      <c r="D1657" s="440"/>
      <c r="E1657" s="442"/>
      <c r="F1657" s="443"/>
      <c r="G1657" s="444"/>
      <c r="H1657" s="448"/>
    </row>
    <row r="1658" spans="1:8">
      <c r="A1658" s="550"/>
      <c r="B1658" s="449"/>
      <c r="C1658" s="438"/>
      <c r="D1658" s="440"/>
      <c r="E1658" s="442"/>
      <c r="F1658" s="443"/>
      <c r="G1658" s="444"/>
      <c r="H1658" s="448"/>
    </row>
    <row r="1659" spans="1:8">
      <c r="A1659" s="550"/>
      <c r="B1659" s="449"/>
      <c r="C1659" s="438"/>
      <c r="D1659" s="440"/>
      <c r="E1659" s="442"/>
      <c r="F1659" s="443"/>
      <c r="G1659" s="444"/>
      <c r="H1659" s="448"/>
    </row>
    <row r="1660" spans="1:8">
      <c r="A1660" s="550"/>
      <c r="B1660" s="449"/>
      <c r="C1660" s="438"/>
      <c r="D1660" s="440"/>
      <c r="E1660" s="442"/>
      <c r="F1660" s="443"/>
      <c r="G1660" s="444"/>
      <c r="H1660" s="448"/>
    </row>
    <row r="1661" spans="1:8">
      <c r="A1661" s="550"/>
      <c r="B1661" s="449"/>
      <c r="C1661" s="438"/>
      <c r="D1661" s="440"/>
      <c r="E1661" s="442"/>
      <c r="F1661" s="443"/>
      <c r="G1661" s="444"/>
      <c r="H1661" s="448"/>
    </row>
    <row r="1662" spans="1:8">
      <c r="A1662" s="550"/>
      <c r="B1662" s="449"/>
      <c r="C1662" s="438"/>
      <c r="D1662" s="440"/>
      <c r="E1662" s="442"/>
      <c r="F1662" s="443"/>
      <c r="G1662" s="444"/>
      <c r="H1662" s="448"/>
    </row>
    <row r="1663" spans="1:8">
      <c r="A1663" s="550"/>
      <c r="B1663" s="449"/>
      <c r="C1663" s="438"/>
      <c r="D1663" s="440"/>
      <c r="E1663" s="442"/>
      <c r="F1663" s="443"/>
      <c r="G1663" s="444"/>
      <c r="H1663" s="448"/>
    </row>
    <row r="1664" spans="1:8">
      <c r="A1664" s="550"/>
      <c r="B1664" s="449"/>
      <c r="C1664" s="438"/>
      <c r="D1664" s="440"/>
      <c r="E1664" s="442"/>
      <c r="F1664" s="443"/>
      <c r="G1664" s="444"/>
      <c r="H1664" s="448"/>
    </row>
    <row r="1665" spans="1:8">
      <c r="A1665" s="550"/>
      <c r="B1665" s="449"/>
      <c r="C1665" s="438"/>
      <c r="D1665" s="440"/>
      <c r="E1665" s="442"/>
      <c r="F1665" s="443"/>
      <c r="G1665" s="444"/>
      <c r="H1665" s="448"/>
    </row>
    <row r="1666" spans="1:8">
      <c r="A1666" s="550"/>
      <c r="B1666" s="449"/>
      <c r="C1666" s="438"/>
      <c r="D1666" s="440"/>
      <c r="E1666" s="442"/>
      <c r="F1666" s="443"/>
      <c r="G1666" s="444"/>
      <c r="H1666" s="448"/>
    </row>
    <row r="1667" spans="1:8">
      <c r="A1667" s="550"/>
      <c r="B1667" s="449"/>
      <c r="C1667" s="438"/>
      <c r="D1667" s="440"/>
      <c r="E1667" s="442"/>
      <c r="F1667" s="443"/>
      <c r="G1667" s="444"/>
      <c r="H1667" s="448"/>
    </row>
    <row r="1668" spans="1:8">
      <c r="A1668" s="550"/>
      <c r="B1668" s="449"/>
      <c r="C1668" s="438"/>
      <c r="D1668" s="440"/>
      <c r="E1668" s="442"/>
      <c r="F1668" s="443"/>
      <c r="G1668" s="444"/>
      <c r="H1668" s="448"/>
    </row>
    <row r="1669" spans="1:8">
      <c r="A1669" s="550"/>
      <c r="B1669" s="449"/>
      <c r="C1669" s="438"/>
      <c r="D1669" s="440"/>
      <c r="E1669" s="442"/>
      <c r="F1669" s="443"/>
      <c r="G1669" s="444"/>
      <c r="H1669" s="448"/>
    </row>
    <row r="1670" spans="1:8">
      <c r="A1670" s="550"/>
      <c r="B1670" s="449"/>
      <c r="C1670" s="438"/>
      <c r="D1670" s="440"/>
      <c r="E1670" s="442"/>
      <c r="F1670" s="443"/>
      <c r="G1670" s="444"/>
      <c r="H1670" s="448"/>
    </row>
    <row r="1671" spans="1:8">
      <c r="A1671" s="550"/>
      <c r="B1671" s="449"/>
      <c r="C1671" s="438"/>
      <c r="D1671" s="440"/>
      <c r="E1671" s="442"/>
      <c r="F1671" s="443"/>
      <c r="G1671" s="444"/>
      <c r="H1671" s="448"/>
    </row>
    <row r="1672" spans="1:8">
      <c r="A1672" s="550"/>
      <c r="B1672" s="449"/>
      <c r="C1672" s="438"/>
      <c r="D1672" s="440"/>
      <c r="E1672" s="442"/>
      <c r="F1672" s="443"/>
      <c r="G1672" s="444"/>
      <c r="H1672" s="448"/>
    </row>
    <row r="1673" spans="1:8">
      <c r="A1673" s="550"/>
      <c r="B1673" s="449"/>
      <c r="C1673" s="438"/>
      <c r="D1673" s="440"/>
      <c r="E1673" s="442"/>
      <c r="F1673" s="443"/>
      <c r="G1673" s="444"/>
      <c r="H1673" s="448"/>
    </row>
    <row r="1674" spans="1:8">
      <c r="A1674" s="550"/>
      <c r="B1674" s="449"/>
      <c r="C1674" s="438"/>
      <c r="D1674" s="440"/>
      <c r="E1674" s="442"/>
      <c r="F1674" s="443"/>
      <c r="G1674" s="444"/>
      <c r="H1674" s="448"/>
    </row>
    <row r="1675" spans="1:8">
      <c r="A1675" s="550"/>
      <c r="B1675" s="449"/>
      <c r="C1675" s="438"/>
      <c r="D1675" s="440"/>
      <c r="E1675" s="442"/>
      <c r="F1675" s="443"/>
      <c r="G1675" s="444"/>
      <c r="H1675" s="448"/>
    </row>
    <row r="1676" spans="1:8">
      <c r="A1676" s="550"/>
      <c r="B1676" s="449"/>
      <c r="C1676" s="438"/>
      <c r="D1676" s="440"/>
      <c r="E1676" s="442"/>
      <c r="F1676" s="443"/>
      <c r="G1676" s="444"/>
      <c r="H1676" s="448"/>
    </row>
    <row r="1677" spans="1:8">
      <c r="A1677" s="550"/>
      <c r="B1677" s="449"/>
      <c r="C1677" s="438"/>
      <c r="D1677" s="440"/>
      <c r="E1677" s="442"/>
      <c r="F1677" s="443"/>
      <c r="G1677" s="444"/>
      <c r="H1677" s="448"/>
    </row>
    <row r="1678" spans="1:8">
      <c r="A1678" s="550"/>
      <c r="B1678" s="449"/>
      <c r="C1678" s="438"/>
      <c r="D1678" s="440"/>
      <c r="E1678" s="442"/>
      <c r="F1678" s="443"/>
      <c r="G1678" s="444"/>
      <c r="H1678" s="448"/>
    </row>
    <row r="1679" spans="1:8">
      <c r="A1679" s="550"/>
      <c r="B1679" s="449"/>
      <c r="C1679" s="438"/>
      <c r="D1679" s="440"/>
      <c r="E1679" s="442"/>
      <c r="F1679" s="443"/>
      <c r="G1679" s="444"/>
      <c r="H1679" s="448"/>
    </row>
    <row r="1680" spans="1:8">
      <c r="A1680" s="550"/>
      <c r="B1680" s="449"/>
      <c r="C1680" s="438"/>
      <c r="D1680" s="440"/>
      <c r="E1680" s="442"/>
      <c r="F1680" s="443"/>
      <c r="G1680" s="444"/>
      <c r="H1680" s="448"/>
    </row>
    <row r="1681" spans="1:8">
      <c r="A1681" s="550"/>
      <c r="B1681" s="449"/>
      <c r="C1681" s="438"/>
      <c r="D1681" s="440"/>
      <c r="E1681" s="442"/>
      <c r="F1681" s="443"/>
      <c r="G1681" s="444"/>
      <c r="H1681" s="448"/>
    </row>
    <row r="1682" spans="1:8">
      <c r="A1682" s="550"/>
      <c r="B1682" s="449"/>
      <c r="C1682" s="438"/>
      <c r="D1682" s="440"/>
      <c r="E1682" s="442"/>
      <c r="F1682" s="443"/>
      <c r="G1682" s="444"/>
      <c r="H1682" s="448"/>
    </row>
    <row r="1683" spans="1:8">
      <c r="A1683" s="550"/>
      <c r="B1683" s="449"/>
      <c r="C1683" s="438"/>
      <c r="D1683" s="440"/>
      <c r="E1683" s="442"/>
      <c r="F1683" s="443"/>
      <c r="G1683" s="444"/>
      <c r="H1683" s="448"/>
    </row>
    <row r="1684" spans="1:8">
      <c r="A1684" s="550"/>
      <c r="B1684" s="449"/>
      <c r="C1684" s="438"/>
      <c r="D1684" s="440"/>
      <c r="E1684" s="442"/>
      <c r="F1684" s="443"/>
      <c r="G1684" s="444"/>
      <c r="H1684" s="448"/>
    </row>
    <row r="1685" spans="1:8">
      <c r="A1685" s="550"/>
      <c r="B1685" s="449"/>
      <c r="C1685" s="438"/>
      <c r="D1685" s="440"/>
      <c r="E1685" s="442"/>
      <c r="F1685" s="443"/>
      <c r="G1685" s="444"/>
      <c r="H1685" s="448"/>
    </row>
    <row r="1686" spans="1:8">
      <c r="A1686" s="550"/>
      <c r="B1686" s="449"/>
      <c r="C1686" s="438"/>
      <c r="D1686" s="440"/>
      <c r="E1686" s="442"/>
      <c r="F1686" s="443"/>
      <c r="G1686" s="444"/>
      <c r="H1686" s="448"/>
    </row>
    <row r="1687" spans="1:8">
      <c r="A1687" s="550"/>
      <c r="B1687" s="449"/>
      <c r="C1687" s="438"/>
      <c r="D1687" s="440"/>
      <c r="E1687" s="442"/>
      <c r="F1687" s="443"/>
      <c r="G1687" s="444"/>
      <c r="H1687" s="448"/>
    </row>
    <row r="1688" spans="1:8">
      <c r="A1688" s="550"/>
      <c r="B1688" s="449"/>
      <c r="C1688" s="438"/>
      <c r="D1688" s="440"/>
      <c r="E1688" s="442"/>
      <c r="F1688" s="443"/>
      <c r="G1688" s="444"/>
      <c r="H1688" s="448"/>
    </row>
    <row r="1689" spans="1:8">
      <c r="A1689" s="550"/>
      <c r="B1689" s="449"/>
      <c r="C1689" s="438"/>
      <c r="D1689" s="440"/>
      <c r="E1689" s="442"/>
      <c r="F1689" s="443"/>
      <c r="G1689" s="444"/>
      <c r="H1689" s="448"/>
    </row>
    <row r="1690" spans="1:8">
      <c r="A1690" s="550"/>
      <c r="B1690" s="449"/>
      <c r="C1690" s="438"/>
      <c r="D1690" s="440"/>
      <c r="E1690" s="442"/>
      <c r="F1690" s="443"/>
      <c r="G1690" s="444"/>
      <c r="H1690" s="448"/>
    </row>
    <row r="1691" spans="1:8">
      <c r="A1691" s="550"/>
      <c r="B1691" s="449"/>
      <c r="C1691" s="438"/>
      <c r="D1691" s="440"/>
      <c r="E1691" s="442"/>
      <c r="F1691" s="443"/>
      <c r="G1691" s="444"/>
      <c r="H1691" s="448"/>
    </row>
    <row r="1692" spans="1:8">
      <c r="A1692" s="550"/>
      <c r="B1692" s="449"/>
      <c r="C1692" s="438"/>
      <c r="D1692" s="440"/>
      <c r="E1692" s="442"/>
      <c r="F1692" s="443"/>
      <c r="G1692" s="444"/>
      <c r="H1692" s="448"/>
    </row>
    <row r="1693" spans="1:8">
      <c r="A1693" s="550"/>
      <c r="B1693" s="449"/>
      <c r="C1693" s="438"/>
      <c r="D1693" s="440"/>
      <c r="E1693" s="442"/>
      <c r="F1693" s="443"/>
      <c r="G1693" s="444"/>
      <c r="H1693" s="448"/>
    </row>
    <row r="1694" spans="1:8">
      <c r="A1694" s="550"/>
      <c r="B1694" s="449"/>
      <c r="C1694" s="438"/>
      <c r="D1694" s="440"/>
      <c r="E1694" s="442"/>
      <c r="F1694" s="443"/>
      <c r="G1694" s="444"/>
      <c r="H1694" s="448"/>
    </row>
    <row r="1695" spans="1:8">
      <c r="A1695" s="550"/>
      <c r="B1695" s="449"/>
      <c r="C1695" s="438"/>
      <c r="D1695" s="440"/>
      <c r="E1695" s="442"/>
      <c r="F1695" s="443"/>
      <c r="G1695" s="444"/>
      <c r="H1695" s="448"/>
    </row>
    <row r="1696" spans="1:8">
      <c r="A1696" s="550"/>
      <c r="B1696" s="449"/>
      <c r="C1696" s="438"/>
      <c r="D1696" s="440"/>
      <c r="E1696" s="442"/>
      <c r="F1696" s="443"/>
      <c r="G1696" s="444"/>
      <c r="H1696" s="448"/>
    </row>
    <row r="1697" spans="1:8">
      <c r="A1697" s="550"/>
      <c r="B1697" s="449"/>
      <c r="C1697" s="438"/>
      <c r="D1697" s="440"/>
      <c r="E1697" s="442"/>
      <c r="F1697" s="443"/>
      <c r="G1697" s="444"/>
      <c r="H1697" s="448"/>
    </row>
    <row r="1698" spans="1:8">
      <c r="A1698" s="550"/>
      <c r="B1698" s="449"/>
      <c r="C1698" s="438"/>
      <c r="D1698" s="440"/>
      <c r="E1698" s="442"/>
      <c r="F1698" s="443"/>
      <c r="G1698" s="444"/>
      <c r="H1698" s="448"/>
    </row>
    <row r="1699" spans="1:8">
      <c r="A1699" s="550"/>
      <c r="B1699" s="449"/>
      <c r="C1699" s="438"/>
      <c r="D1699" s="440"/>
      <c r="E1699" s="442"/>
      <c r="F1699" s="443"/>
      <c r="G1699" s="444"/>
      <c r="H1699" s="448"/>
    </row>
    <row r="1700" spans="1:8">
      <c r="A1700" s="550"/>
      <c r="B1700" s="449"/>
      <c r="C1700" s="438"/>
      <c r="D1700" s="440"/>
      <c r="E1700" s="442"/>
      <c r="F1700" s="443"/>
      <c r="G1700" s="444"/>
      <c r="H1700" s="448"/>
    </row>
    <row r="1701" spans="1:8">
      <c r="A1701" s="550"/>
      <c r="B1701" s="449"/>
      <c r="C1701" s="438"/>
      <c r="D1701" s="440"/>
      <c r="E1701" s="442"/>
      <c r="F1701" s="443"/>
      <c r="G1701" s="444"/>
      <c r="H1701" s="448"/>
    </row>
    <row r="1702" spans="1:8">
      <c r="A1702" s="550"/>
      <c r="B1702" s="449"/>
      <c r="C1702" s="438"/>
      <c r="D1702" s="440"/>
      <c r="E1702" s="442"/>
      <c r="F1702" s="443"/>
      <c r="G1702" s="444"/>
      <c r="H1702" s="448"/>
    </row>
    <row r="1703" spans="1:8">
      <c r="A1703" s="550"/>
      <c r="B1703" s="449"/>
      <c r="C1703" s="438"/>
      <c r="D1703" s="440"/>
      <c r="E1703" s="442"/>
      <c r="F1703" s="443"/>
      <c r="G1703" s="444"/>
      <c r="H1703" s="448"/>
    </row>
    <row r="1704" spans="1:8">
      <c r="A1704" s="550"/>
      <c r="B1704" s="449"/>
      <c r="C1704" s="438"/>
      <c r="D1704" s="440"/>
      <c r="E1704" s="442"/>
      <c r="F1704" s="443"/>
      <c r="G1704" s="444"/>
      <c r="H1704" s="448"/>
    </row>
    <row r="1705" spans="1:8">
      <c r="A1705" s="550"/>
      <c r="B1705" s="449"/>
      <c r="C1705" s="438"/>
      <c r="D1705" s="440"/>
      <c r="E1705" s="442"/>
      <c r="F1705" s="443"/>
      <c r="G1705" s="444"/>
      <c r="H1705" s="448"/>
    </row>
    <row r="1706" spans="1:8">
      <c r="A1706" s="550"/>
      <c r="B1706" s="449"/>
      <c r="C1706" s="438"/>
      <c r="D1706" s="440"/>
      <c r="E1706" s="442"/>
      <c r="F1706" s="443"/>
      <c r="G1706" s="444"/>
      <c r="H1706" s="448"/>
    </row>
    <row r="1707" spans="1:8">
      <c r="A1707" s="550"/>
      <c r="B1707" s="449"/>
      <c r="C1707" s="438"/>
      <c r="D1707" s="440"/>
      <c r="E1707" s="442"/>
      <c r="F1707" s="443"/>
      <c r="G1707" s="444"/>
      <c r="H1707" s="448"/>
    </row>
    <row r="1708" spans="1:8">
      <c r="A1708" s="550"/>
      <c r="B1708" s="449"/>
      <c r="C1708" s="438"/>
      <c r="D1708" s="440"/>
      <c r="E1708" s="442"/>
      <c r="F1708" s="443"/>
      <c r="G1708" s="444"/>
      <c r="H1708" s="448"/>
    </row>
    <row r="1709" spans="1:8">
      <c r="A1709" s="550"/>
      <c r="B1709" s="449"/>
      <c r="C1709" s="438"/>
      <c r="D1709" s="440"/>
      <c r="E1709" s="442"/>
      <c r="F1709" s="443"/>
      <c r="G1709" s="444"/>
      <c r="H1709" s="448"/>
    </row>
    <row r="1710" spans="1:8">
      <c r="A1710" s="550"/>
      <c r="B1710" s="449"/>
      <c r="C1710" s="438"/>
      <c r="D1710" s="440"/>
      <c r="E1710" s="442"/>
      <c r="F1710" s="443"/>
      <c r="G1710" s="444"/>
      <c r="H1710" s="448"/>
    </row>
    <row r="1711" spans="1:8">
      <c r="A1711" s="550"/>
      <c r="B1711" s="449"/>
      <c r="C1711" s="438"/>
      <c r="D1711" s="440"/>
      <c r="E1711" s="442"/>
      <c r="F1711" s="443"/>
      <c r="G1711" s="444"/>
      <c r="H1711" s="448"/>
    </row>
    <row r="1712" spans="1:8">
      <c r="A1712" s="550"/>
      <c r="B1712" s="449"/>
      <c r="C1712" s="438"/>
      <c r="D1712" s="440"/>
      <c r="E1712" s="442"/>
      <c r="F1712" s="443"/>
      <c r="G1712" s="444"/>
      <c r="H1712" s="448"/>
    </row>
    <row r="1713" spans="1:8">
      <c r="A1713" s="550"/>
      <c r="B1713" s="449"/>
      <c r="C1713" s="438"/>
      <c r="D1713" s="440"/>
      <c r="E1713" s="442"/>
      <c r="F1713" s="443"/>
      <c r="G1713" s="444"/>
      <c r="H1713" s="448"/>
    </row>
    <row r="1714" spans="1:8">
      <c r="A1714" s="550"/>
      <c r="B1714" s="449"/>
      <c r="C1714" s="438"/>
      <c r="D1714" s="440"/>
      <c r="E1714" s="442"/>
      <c r="F1714" s="443"/>
      <c r="G1714" s="444"/>
      <c r="H1714" s="448"/>
    </row>
    <row r="1715" spans="1:8">
      <c r="A1715" s="550"/>
      <c r="B1715" s="449"/>
      <c r="C1715" s="438"/>
      <c r="D1715" s="440"/>
      <c r="E1715" s="442"/>
      <c r="F1715" s="443"/>
      <c r="G1715" s="444"/>
      <c r="H1715" s="448"/>
    </row>
    <row r="1716" spans="1:8">
      <c r="A1716" s="550"/>
      <c r="B1716" s="449"/>
      <c r="C1716" s="438"/>
      <c r="D1716" s="440"/>
      <c r="E1716" s="442"/>
      <c r="F1716" s="443"/>
      <c r="G1716" s="444"/>
      <c r="H1716" s="448"/>
    </row>
    <row r="1717" spans="1:8">
      <c r="A1717" s="550"/>
      <c r="B1717" s="449"/>
      <c r="C1717" s="438"/>
      <c r="D1717" s="440"/>
      <c r="E1717" s="442"/>
      <c r="F1717" s="443"/>
      <c r="G1717" s="444"/>
      <c r="H1717" s="448"/>
    </row>
    <row r="1718" spans="1:8">
      <c r="A1718" s="550"/>
      <c r="B1718" s="449"/>
      <c r="C1718" s="438"/>
      <c r="D1718" s="440"/>
      <c r="E1718" s="442"/>
      <c r="F1718" s="443"/>
      <c r="G1718" s="444"/>
      <c r="H1718" s="448"/>
    </row>
    <row r="1719" spans="1:8">
      <c r="A1719" s="550"/>
      <c r="B1719" s="449"/>
      <c r="C1719" s="438"/>
      <c r="D1719" s="440"/>
      <c r="E1719" s="442"/>
      <c r="F1719" s="443"/>
      <c r="G1719" s="444"/>
      <c r="H1719" s="448"/>
    </row>
    <row r="1720" spans="1:8">
      <c r="A1720" s="550"/>
      <c r="B1720" s="449"/>
      <c r="C1720" s="438"/>
      <c r="D1720" s="440"/>
      <c r="E1720" s="442"/>
      <c r="F1720" s="443"/>
      <c r="G1720" s="444"/>
      <c r="H1720" s="448"/>
    </row>
    <row r="1721" spans="1:8">
      <c r="A1721" s="550"/>
      <c r="B1721" s="449"/>
      <c r="C1721" s="438"/>
      <c r="D1721" s="440"/>
      <c r="E1721" s="442"/>
      <c r="F1721" s="443"/>
      <c r="G1721" s="444"/>
      <c r="H1721" s="448"/>
    </row>
    <row r="1722" spans="1:8">
      <c r="A1722" s="550"/>
      <c r="B1722" s="449"/>
      <c r="C1722" s="438"/>
      <c r="D1722" s="440"/>
      <c r="E1722" s="442"/>
      <c r="F1722" s="443"/>
      <c r="G1722" s="444"/>
      <c r="H1722" s="448"/>
    </row>
    <row r="1723" spans="1:8">
      <c r="A1723" s="550"/>
      <c r="B1723" s="449"/>
      <c r="C1723" s="438"/>
      <c r="D1723" s="440"/>
      <c r="E1723" s="442"/>
      <c r="F1723" s="443"/>
      <c r="G1723" s="444"/>
      <c r="H1723" s="448"/>
    </row>
    <row r="1724" spans="1:8">
      <c r="A1724" s="550"/>
      <c r="B1724" s="449"/>
      <c r="C1724" s="438"/>
      <c r="D1724" s="440"/>
      <c r="E1724" s="442"/>
      <c r="F1724" s="443"/>
      <c r="G1724" s="444"/>
      <c r="H1724" s="448"/>
    </row>
    <row r="1725" spans="1:8">
      <c r="A1725" s="550"/>
      <c r="B1725" s="449"/>
      <c r="C1725" s="438"/>
      <c r="D1725" s="440"/>
      <c r="E1725" s="442"/>
      <c r="F1725" s="443"/>
      <c r="G1725" s="444"/>
      <c r="H1725" s="448"/>
    </row>
    <row r="1726" spans="1:8">
      <c r="A1726" s="550"/>
      <c r="B1726" s="449"/>
      <c r="C1726" s="438"/>
      <c r="D1726" s="440"/>
      <c r="E1726" s="442"/>
      <c r="F1726" s="443"/>
      <c r="G1726" s="444"/>
      <c r="H1726" s="448"/>
    </row>
    <row r="1727" spans="1:8">
      <c r="A1727" s="550"/>
      <c r="B1727" s="449"/>
      <c r="C1727" s="438"/>
      <c r="D1727" s="440"/>
      <c r="E1727" s="442"/>
      <c r="F1727" s="443"/>
      <c r="G1727" s="444"/>
      <c r="H1727" s="448"/>
    </row>
    <row r="1728" spans="1:8">
      <c r="A1728" s="550"/>
      <c r="B1728" s="449"/>
      <c r="C1728" s="438"/>
      <c r="D1728" s="440"/>
      <c r="E1728" s="442"/>
      <c r="F1728" s="443"/>
      <c r="G1728" s="444"/>
      <c r="H1728" s="448"/>
    </row>
    <row r="1729" spans="1:8">
      <c r="A1729" s="550"/>
      <c r="B1729" s="449"/>
      <c r="C1729" s="438"/>
      <c r="D1729" s="440"/>
      <c r="E1729" s="442"/>
      <c r="F1729" s="443"/>
      <c r="G1729" s="444"/>
      <c r="H1729" s="448"/>
    </row>
    <row r="1730" spans="1:8">
      <c r="A1730" s="550"/>
      <c r="B1730" s="449"/>
      <c r="C1730" s="438"/>
      <c r="D1730" s="440"/>
      <c r="E1730" s="442"/>
      <c r="F1730" s="443"/>
      <c r="G1730" s="444"/>
      <c r="H1730" s="448"/>
    </row>
    <row r="1731" spans="1:8">
      <c r="A1731" s="550"/>
      <c r="B1731" s="449"/>
      <c r="C1731" s="438"/>
      <c r="D1731" s="440"/>
      <c r="E1731" s="442"/>
      <c r="F1731" s="443"/>
      <c r="G1731" s="444"/>
      <c r="H1731" s="448"/>
    </row>
    <row r="1732" spans="1:8">
      <c r="A1732" s="550"/>
      <c r="B1732" s="449"/>
      <c r="C1732" s="438"/>
      <c r="D1732" s="440"/>
      <c r="E1732" s="442"/>
      <c r="F1732" s="443"/>
      <c r="G1732" s="444"/>
      <c r="H1732" s="448"/>
    </row>
    <row r="1733" spans="1:8">
      <c r="A1733" s="550"/>
      <c r="B1733" s="449"/>
      <c r="C1733" s="438"/>
      <c r="D1733" s="440"/>
      <c r="E1733" s="442"/>
      <c r="F1733" s="443"/>
      <c r="G1733" s="444"/>
      <c r="H1733" s="448"/>
    </row>
    <row r="1734" spans="1:8">
      <c r="A1734" s="550"/>
      <c r="B1734" s="449"/>
      <c r="C1734" s="438"/>
      <c r="D1734" s="440"/>
      <c r="E1734" s="442"/>
      <c r="F1734" s="443"/>
      <c r="G1734" s="444"/>
      <c r="H1734" s="448"/>
    </row>
    <row r="1735" spans="1:8">
      <c r="A1735" s="550"/>
      <c r="B1735" s="449"/>
      <c r="C1735" s="438"/>
      <c r="D1735" s="440"/>
      <c r="E1735" s="442"/>
      <c r="F1735" s="443"/>
      <c r="G1735" s="444"/>
      <c r="H1735" s="448"/>
    </row>
    <row r="1736" spans="1:8">
      <c r="A1736" s="550"/>
      <c r="B1736" s="449"/>
      <c r="C1736" s="438"/>
      <c r="D1736" s="440"/>
      <c r="E1736" s="442"/>
      <c r="F1736" s="443"/>
      <c r="G1736" s="444"/>
      <c r="H1736" s="448"/>
    </row>
    <row r="1737" spans="1:8">
      <c r="A1737" s="550"/>
      <c r="B1737" s="449"/>
      <c r="C1737" s="438"/>
      <c r="D1737" s="440"/>
      <c r="E1737" s="442"/>
      <c r="F1737" s="443"/>
      <c r="G1737" s="444"/>
      <c r="H1737" s="448"/>
    </row>
    <row r="1738" spans="1:8">
      <c r="A1738" s="550"/>
      <c r="B1738" s="449"/>
      <c r="C1738" s="438"/>
      <c r="D1738" s="440"/>
      <c r="E1738" s="442"/>
      <c r="F1738" s="443"/>
      <c r="G1738" s="444"/>
      <c r="H1738" s="448"/>
    </row>
    <row r="1739" spans="1:8">
      <c r="A1739" s="550"/>
      <c r="B1739" s="449"/>
      <c r="C1739" s="438"/>
      <c r="D1739" s="440"/>
      <c r="E1739" s="442"/>
      <c r="F1739" s="443"/>
      <c r="G1739" s="444"/>
      <c r="H1739" s="448"/>
    </row>
    <row r="1740" spans="1:8">
      <c r="A1740" s="550"/>
      <c r="B1740" s="449"/>
      <c r="C1740" s="438"/>
      <c r="D1740" s="440"/>
      <c r="E1740" s="442"/>
      <c r="F1740" s="443"/>
      <c r="G1740" s="444"/>
      <c r="H1740" s="448"/>
    </row>
    <row r="1741" spans="1:8">
      <c r="A1741" s="550"/>
      <c r="B1741" s="449"/>
      <c r="C1741" s="438"/>
      <c r="D1741" s="440"/>
      <c r="E1741" s="442"/>
      <c r="F1741" s="443"/>
      <c r="G1741" s="444"/>
      <c r="H1741" s="448"/>
    </row>
    <row r="1742" spans="1:8">
      <c r="A1742" s="550"/>
      <c r="B1742" s="449"/>
      <c r="C1742" s="438"/>
      <c r="D1742" s="440"/>
      <c r="E1742" s="442"/>
      <c r="F1742" s="443"/>
      <c r="G1742" s="444"/>
      <c r="H1742" s="448"/>
    </row>
    <row r="1743" spans="1:8">
      <c r="A1743" s="550"/>
      <c r="B1743" s="449"/>
      <c r="C1743" s="438"/>
      <c r="D1743" s="440"/>
      <c r="E1743" s="442"/>
      <c r="F1743" s="443"/>
      <c r="G1743" s="444"/>
      <c r="H1743" s="448"/>
    </row>
    <row r="1744" spans="1:8">
      <c r="A1744" s="550"/>
      <c r="B1744" s="449"/>
      <c r="C1744" s="438"/>
      <c r="D1744" s="440"/>
      <c r="E1744" s="442"/>
      <c r="F1744" s="443"/>
      <c r="G1744" s="444"/>
      <c r="H1744" s="448"/>
    </row>
    <row r="1745" spans="1:8">
      <c r="A1745" s="550"/>
      <c r="B1745" s="449"/>
      <c r="C1745" s="438"/>
      <c r="D1745" s="440"/>
      <c r="E1745" s="442"/>
      <c r="F1745" s="443"/>
      <c r="G1745" s="444"/>
      <c r="H1745" s="448"/>
    </row>
    <row r="1746" spans="1:8">
      <c r="A1746" s="550"/>
      <c r="B1746" s="449"/>
      <c r="C1746" s="438"/>
      <c r="D1746" s="440"/>
      <c r="E1746" s="442"/>
      <c r="F1746" s="443"/>
      <c r="G1746" s="444"/>
      <c r="H1746" s="448"/>
    </row>
    <row r="1747" spans="1:8">
      <c r="A1747" s="550"/>
      <c r="B1747" s="449"/>
      <c r="C1747" s="438"/>
      <c r="D1747" s="440"/>
      <c r="E1747" s="442"/>
      <c r="F1747" s="443"/>
      <c r="G1747" s="444"/>
      <c r="H1747" s="448"/>
    </row>
    <row r="1748" spans="1:8">
      <c r="A1748" s="550"/>
      <c r="B1748" s="449"/>
      <c r="C1748" s="438"/>
      <c r="D1748" s="440"/>
      <c r="E1748" s="442"/>
      <c r="F1748" s="443"/>
      <c r="G1748" s="444"/>
      <c r="H1748" s="448"/>
    </row>
    <row r="1749" spans="1:8">
      <c r="A1749" s="550"/>
      <c r="B1749" s="449"/>
      <c r="C1749" s="438"/>
      <c r="D1749" s="440"/>
      <c r="E1749" s="442"/>
      <c r="F1749" s="443"/>
      <c r="G1749" s="444"/>
      <c r="H1749" s="448"/>
    </row>
    <row r="1750" spans="1:8">
      <c r="A1750" s="550"/>
      <c r="B1750" s="449"/>
      <c r="C1750" s="438"/>
      <c r="D1750" s="440"/>
      <c r="E1750" s="442"/>
      <c r="F1750" s="443"/>
      <c r="G1750" s="444"/>
      <c r="H1750" s="448"/>
    </row>
    <row r="1751" spans="1:8">
      <c r="A1751" s="550"/>
      <c r="B1751" s="449"/>
      <c r="C1751" s="438"/>
      <c r="D1751" s="440"/>
      <c r="E1751" s="442"/>
      <c r="F1751" s="443"/>
      <c r="G1751" s="444"/>
      <c r="H1751" s="448"/>
    </row>
    <row r="1752" spans="1:8">
      <c r="A1752" s="550"/>
      <c r="B1752" s="449"/>
      <c r="C1752" s="438"/>
      <c r="D1752" s="440"/>
      <c r="E1752" s="442"/>
      <c r="F1752" s="443"/>
      <c r="G1752" s="444"/>
      <c r="H1752" s="448"/>
    </row>
    <row r="1753" spans="1:8">
      <c r="A1753" s="550"/>
      <c r="B1753" s="449"/>
      <c r="C1753" s="438"/>
      <c r="D1753" s="440"/>
      <c r="E1753" s="442"/>
      <c r="F1753" s="443"/>
      <c r="G1753" s="444"/>
      <c r="H1753" s="448"/>
    </row>
    <row r="1754" spans="1:8">
      <c r="A1754" s="550"/>
      <c r="B1754" s="449"/>
      <c r="C1754" s="438"/>
      <c r="D1754" s="440"/>
      <c r="E1754" s="442"/>
      <c r="F1754" s="443"/>
      <c r="G1754" s="444"/>
      <c r="H1754" s="448"/>
    </row>
    <row r="1755" spans="1:8">
      <c r="A1755" s="550"/>
      <c r="B1755" s="449"/>
      <c r="C1755" s="438"/>
      <c r="D1755" s="440"/>
      <c r="E1755" s="442"/>
      <c r="F1755" s="443"/>
      <c r="G1755" s="444"/>
      <c r="H1755" s="448"/>
    </row>
    <row r="1756" spans="1:8">
      <c r="A1756" s="550"/>
      <c r="B1756" s="449"/>
      <c r="C1756" s="438"/>
      <c r="D1756" s="440"/>
      <c r="E1756" s="442"/>
      <c r="F1756" s="443"/>
      <c r="G1756" s="444"/>
      <c r="H1756" s="448"/>
    </row>
    <row r="1757" spans="1:8">
      <c r="A1757" s="550"/>
      <c r="B1757" s="449"/>
      <c r="C1757" s="438"/>
      <c r="D1757" s="440"/>
      <c r="E1757" s="442"/>
      <c r="F1757" s="443"/>
      <c r="G1757" s="444"/>
      <c r="H1757" s="448"/>
    </row>
    <row r="1758" spans="1:8">
      <c r="A1758" s="550"/>
      <c r="B1758" s="449"/>
      <c r="C1758" s="438"/>
      <c r="D1758" s="440"/>
      <c r="E1758" s="442"/>
      <c r="F1758" s="443"/>
      <c r="G1758" s="444"/>
      <c r="H1758" s="448"/>
    </row>
    <row r="1759" spans="1:8">
      <c r="A1759" s="550"/>
      <c r="B1759" s="449"/>
      <c r="C1759" s="438"/>
      <c r="D1759" s="440"/>
      <c r="E1759" s="442"/>
      <c r="F1759" s="443"/>
      <c r="G1759" s="444"/>
      <c r="H1759" s="448"/>
    </row>
    <row r="1760" spans="1:8">
      <c r="A1760" s="550"/>
      <c r="B1760" s="449"/>
      <c r="C1760" s="438"/>
      <c r="D1760" s="440"/>
      <c r="E1760" s="442"/>
      <c r="F1760" s="443"/>
      <c r="G1760" s="444"/>
      <c r="H1760" s="448"/>
    </row>
    <row r="1761" spans="1:8">
      <c r="A1761" s="550"/>
      <c r="B1761" s="449"/>
      <c r="C1761" s="438"/>
      <c r="D1761" s="440"/>
      <c r="E1761" s="442"/>
      <c r="F1761" s="443"/>
      <c r="G1761" s="444"/>
      <c r="H1761" s="448"/>
    </row>
    <row r="1762" spans="1:8">
      <c r="A1762" s="550"/>
      <c r="B1762" s="449"/>
      <c r="C1762" s="438"/>
      <c r="D1762" s="440"/>
      <c r="E1762" s="442"/>
      <c r="F1762" s="443"/>
      <c r="G1762" s="444"/>
      <c r="H1762" s="448"/>
    </row>
    <row r="1763" spans="1:8">
      <c r="A1763" s="550"/>
      <c r="B1763" s="449"/>
      <c r="C1763" s="438"/>
      <c r="D1763" s="440"/>
      <c r="E1763" s="442"/>
      <c r="F1763" s="443"/>
      <c r="G1763" s="444"/>
      <c r="H1763" s="448"/>
    </row>
    <row r="1764" spans="1:8">
      <c r="A1764" s="550"/>
      <c r="B1764" s="449"/>
      <c r="C1764" s="438"/>
      <c r="D1764" s="440"/>
      <c r="E1764" s="442"/>
      <c r="F1764" s="443"/>
      <c r="G1764" s="444"/>
      <c r="H1764" s="448"/>
    </row>
    <row r="1765" spans="1:8">
      <c r="A1765" s="550"/>
      <c r="B1765" s="449"/>
      <c r="C1765" s="438"/>
      <c r="D1765" s="440"/>
      <c r="E1765" s="442"/>
      <c r="F1765" s="443"/>
      <c r="G1765" s="444"/>
      <c r="H1765" s="448"/>
    </row>
    <row r="1766" spans="1:8">
      <c r="A1766" s="550"/>
      <c r="B1766" s="449"/>
      <c r="C1766" s="438"/>
      <c r="D1766" s="440"/>
      <c r="E1766" s="442"/>
      <c r="F1766" s="443"/>
      <c r="G1766" s="444"/>
      <c r="H1766" s="448"/>
    </row>
    <row r="1767" spans="1:8">
      <c r="A1767" s="550"/>
      <c r="B1767" s="449"/>
      <c r="C1767" s="438"/>
      <c r="D1767" s="440"/>
      <c r="E1767" s="442"/>
      <c r="F1767" s="443"/>
      <c r="G1767" s="444"/>
      <c r="H1767" s="448"/>
    </row>
    <row r="1768" spans="1:8">
      <c r="A1768" s="550"/>
      <c r="B1768" s="449"/>
      <c r="C1768" s="438"/>
      <c r="D1768" s="440"/>
      <c r="E1768" s="442"/>
      <c r="F1768" s="443"/>
      <c r="G1768" s="444"/>
      <c r="H1768" s="448"/>
    </row>
    <row r="1769" spans="1:8">
      <c r="A1769" s="550"/>
      <c r="B1769" s="449"/>
      <c r="C1769" s="438"/>
      <c r="D1769" s="440"/>
      <c r="E1769" s="442"/>
      <c r="F1769" s="443"/>
      <c r="G1769" s="444"/>
      <c r="H1769" s="448"/>
    </row>
    <row r="1770" spans="1:8">
      <c r="A1770" s="550"/>
      <c r="B1770" s="449"/>
      <c r="C1770" s="438"/>
      <c r="D1770" s="440"/>
      <c r="E1770" s="442"/>
      <c r="F1770" s="443"/>
      <c r="G1770" s="444"/>
      <c r="H1770" s="448"/>
    </row>
    <row r="1771" spans="1:8">
      <c r="A1771" s="550"/>
      <c r="B1771" s="449"/>
      <c r="C1771" s="438"/>
      <c r="D1771" s="440"/>
      <c r="E1771" s="442"/>
      <c r="F1771" s="443"/>
      <c r="G1771" s="444"/>
      <c r="H1771" s="448"/>
    </row>
    <row r="1772" spans="1:8">
      <c r="A1772" s="550"/>
      <c r="B1772" s="449"/>
      <c r="C1772" s="438"/>
      <c r="D1772" s="440"/>
      <c r="E1772" s="442"/>
      <c r="F1772" s="443"/>
      <c r="G1772" s="444"/>
      <c r="H1772" s="448"/>
    </row>
    <row r="1773" spans="1:8">
      <c r="A1773" s="550"/>
      <c r="B1773" s="449"/>
      <c r="C1773" s="438"/>
      <c r="D1773" s="440"/>
      <c r="E1773" s="442"/>
      <c r="F1773" s="443"/>
      <c r="G1773" s="444"/>
      <c r="H1773" s="448"/>
    </row>
    <row r="1774" spans="1:8">
      <c r="A1774" s="550"/>
      <c r="B1774" s="449"/>
      <c r="C1774" s="438"/>
      <c r="D1774" s="440"/>
      <c r="E1774" s="442"/>
      <c r="F1774" s="443"/>
      <c r="G1774" s="444"/>
      <c r="H1774" s="448"/>
    </row>
    <row r="1775" spans="1:8">
      <c r="A1775" s="550"/>
      <c r="B1775" s="449"/>
      <c r="C1775" s="438"/>
      <c r="D1775" s="440"/>
      <c r="E1775" s="442"/>
      <c r="F1775" s="443"/>
      <c r="G1775" s="444"/>
      <c r="H1775" s="448"/>
    </row>
    <row r="1776" spans="1:8">
      <c r="A1776" s="550"/>
      <c r="B1776" s="449"/>
      <c r="C1776" s="438"/>
      <c r="D1776" s="440"/>
      <c r="E1776" s="442"/>
      <c r="F1776" s="443"/>
      <c r="G1776" s="444"/>
      <c r="H1776" s="448"/>
    </row>
    <row r="1777" spans="1:8">
      <c r="A1777" s="550"/>
      <c r="B1777" s="449"/>
      <c r="C1777" s="438"/>
      <c r="D1777" s="440"/>
      <c r="E1777" s="442"/>
      <c r="F1777" s="443"/>
      <c r="G1777" s="444"/>
      <c r="H1777" s="448"/>
    </row>
    <row r="1778" spans="1:8">
      <c r="A1778" s="550"/>
      <c r="B1778" s="449"/>
      <c r="C1778" s="438"/>
      <c r="D1778" s="440"/>
      <c r="E1778" s="442"/>
      <c r="F1778" s="443"/>
      <c r="G1778" s="444"/>
      <c r="H1778" s="448"/>
    </row>
    <row r="1779" spans="1:8">
      <c r="A1779" s="550"/>
      <c r="B1779" s="449"/>
      <c r="C1779" s="438"/>
      <c r="D1779" s="440"/>
      <c r="E1779" s="442"/>
      <c r="F1779" s="443"/>
      <c r="G1779" s="444"/>
      <c r="H1779" s="448"/>
    </row>
    <row r="1780" spans="1:8">
      <c r="A1780" s="550"/>
      <c r="B1780" s="449"/>
      <c r="C1780" s="438"/>
      <c r="D1780" s="440"/>
      <c r="E1780" s="442"/>
      <c r="F1780" s="443"/>
      <c r="G1780" s="444"/>
      <c r="H1780" s="448"/>
    </row>
    <row r="1781" spans="1:8">
      <c r="A1781" s="550"/>
      <c r="B1781" s="449"/>
      <c r="C1781" s="438"/>
      <c r="D1781" s="440"/>
      <c r="E1781" s="442"/>
      <c r="F1781" s="443"/>
      <c r="G1781" s="444"/>
      <c r="H1781" s="448"/>
    </row>
    <row r="1782" spans="1:8">
      <c r="A1782" s="550"/>
      <c r="B1782" s="449"/>
      <c r="C1782" s="438"/>
      <c r="D1782" s="440"/>
      <c r="E1782" s="442"/>
      <c r="F1782" s="443"/>
      <c r="G1782" s="444"/>
      <c r="H1782" s="448"/>
    </row>
    <row r="1783" spans="1:8">
      <c r="A1783" s="550"/>
      <c r="B1783" s="449"/>
      <c r="C1783" s="438"/>
      <c r="D1783" s="440"/>
      <c r="E1783" s="442"/>
      <c r="F1783" s="443"/>
      <c r="G1783" s="444"/>
      <c r="H1783" s="448"/>
    </row>
    <row r="1784" spans="1:8">
      <c r="A1784" s="550"/>
      <c r="B1784" s="449"/>
      <c r="C1784" s="438"/>
      <c r="D1784" s="440"/>
      <c r="E1784" s="442"/>
      <c r="F1784" s="443"/>
      <c r="G1784" s="444"/>
      <c r="H1784" s="448"/>
    </row>
    <row r="1785" spans="1:8">
      <c r="A1785" s="550"/>
      <c r="B1785" s="449"/>
      <c r="C1785" s="438"/>
      <c r="D1785" s="440"/>
      <c r="E1785" s="442"/>
      <c r="F1785" s="443"/>
      <c r="G1785" s="444"/>
      <c r="H1785" s="448"/>
    </row>
    <row r="1786" spans="1:8">
      <c r="A1786" s="550"/>
      <c r="B1786" s="449"/>
      <c r="C1786" s="438"/>
      <c r="D1786" s="440"/>
      <c r="E1786" s="442"/>
      <c r="F1786" s="443"/>
      <c r="G1786" s="444"/>
      <c r="H1786" s="448"/>
    </row>
    <row r="1787" spans="1:8">
      <c r="A1787" s="550"/>
      <c r="B1787" s="449"/>
      <c r="C1787" s="438"/>
      <c r="D1787" s="440"/>
      <c r="E1787" s="442"/>
      <c r="F1787" s="443"/>
      <c r="G1787" s="444"/>
      <c r="H1787" s="448"/>
    </row>
    <row r="1788" spans="1:8">
      <c r="A1788" s="550"/>
      <c r="B1788" s="449"/>
      <c r="C1788" s="438"/>
      <c r="D1788" s="440"/>
      <c r="E1788" s="442"/>
      <c r="F1788" s="443"/>
      <c r="G1788" s="444"/>
      <c r="H1788" s="448"/>
    </row>
    <row r="1789" spans="1:8">
      <c r="A1789" s="550"/>
      <c r="B1789" s="449"/>
      <c r="C1789" s="438"/>
      <c r="D1789" s="440"/>
      <c r="E1789" s="442"/>
      <c r="F1789" s="443"/>
      <c r="G1789" s="444"/>
      <c r="H1789" s="448"/>
    </row>
    <row r="1790" spans="1:8">
      <c r="A1790" s="550"/>
      <c r="B1790" s="449"/>
      <c r="C1790" s="438"/>
      <c r="D1790" s="440"/>
      <c r="E1790" s="442"/>
      <c r="F1790" s="443"/>
      <c r="G1790" s="444"/>
      <c r="H1790" s="448"/>
    </row>
    <row r="1791" spans="1:8">
      <c r="A1791" s="550"/>
      <c r="B1791" s="449"/>
      <c r="C1791" s="438"/>
      <c r="D1791" s="440"/>
      <c r="E1791" s="442"/>
      <c r="F1791" s="443"/>
      <c r="G1791" s="444"/>
      <c r="H1791" s="448"/>
    </row>
    <row r="1792" spans="1:8">
      <c r="A1792" s="550"/>
      <c r="B1792" s="449"/>
      <c r="C1792" s="438"/>
      <c r="D1792" s="440"/>
      <c r="E1792" s="442"/>
      <c r="F1792" s="443"/>
      <c r="G1792" s="444"/>
      <c r="H1792" s="448"/>
    </row>
    <row r="1793" spans="1:8">
      <c r="A1793" s="550"/>
      <c r="B1793" s="449"/>
      <c r="C1793" s="438"/>
      <c r="D1793" s="440"/>
      <c r="E1793" s="442"/>
      <c r="F1793" s="443"/>
      <c r="G1793" s="444"/>
      <c r="H1793" s="448"/>
    </row>
    <row r="1794" spans="1:8">
      <c r="A1794" s="550"/>
      <c r="B1794" s="449"/>
      <c r="C1794" s="438"/>
      <c r="D1794" s="440"/>
      <c r="E1794" s="442"/>
      <c r="F1794" s="443"/>
      <c r="G1794" s="444"/>
      <c r="H1794" s="448"/>
    </row>
    <row r="1795" spans="1:8">
      <c r="A1795" s="550"/>
      <c r="B1795" s="449"/>
      <c r="C1795" s="438"/>
      <c r="D1795" s="440"/>
      <c r="E1795" s="442"/>
      <c r="F1795" s="443"/>
      <c r="G1795" s="444"/>
      <c r="H1795" s="448"/>
    </row>
    <row r="1796" spans="1:8">
      <c r="A1796" s="550"/>
      <c r="B1796" s="449"/>
      <c r="C1796" s="438"/>
      <c r="D1796" s="440"/>
      <c r="E1796" s="442"/>
      <c r="F1796" s="443"/>
      <c r="G1796" s="444"/>
      <c r="H1796" s="448"/>
    </row>
    <row r="1797" spans="1:8">
      <c r="A1797" s="550"/>
      <c r="B1797" s="449"/>
      <c r="C1797" s="438"/>
      <c r="D1797" s="440"/>
      <c r="E1797" s="442"/>
      <c r="F1797" s="443"/>
      <c r="G1797" s="444"/>
      <c r="H1797" s="448"/>
    </row>
    <row r="1798" spans="1:8">
      <c r="A1798" s="550"/>
      <c r="B1798" s="449"/>
      <c r="C1798" s="438"/>
      <c r="D1798" s="440"/>
      <c r="E1798" s="442"/>
      <c r="F1798" s="443"/>
      <c r="G1798" s="444"/>
      <c r="H1798" s="448"/>
    </row>
    <row r="1799" spans="1:8">
      <c r="A1799" s="550"/>
      <c r="B1799" s="449"/>
      <c r="C1799" s="438"/>
      <c r="D1799" s="440"/>
      <c r="E1799" s="442"/>
      <c r="F1799" s="443"/>
      <c r="G1799" s="444"/>
      <c r="H1799" s="448"/>
    </row>
    <row r="1800" spans="1:8">
      <c r="A1800" s="550"/>
      <c r="B1800" s="449"/>
      <c r="C1800" s="438"/>
      <c r="D1800" s="440"/>
      <c r="E1800" s="442"/>
      <c r="F1800" s="443"/>
      <c r="G1800" s="444"/>
      <c r="H1800" s="448"/>
    </row>
    <row r="1801" spans="1:8">
      <c r="A1801" s="550"/>
      <c r="B1801" s="449"/>
      <c r="C1801" s="438"/>
      <c r="D1801" s="440"/>
      <c r="E1801" s="442"/>
      <c r="F1801" s="443"/>
      <c r="G1801" s="444"/>
      <c r="H1801" s="448"/>
    </row>
    <row r="1802" spans="1:8">
      <c r="A1802" s="550"/>
      <c r="B1802" s="449"/>
      <c r="C1802" s="438"/>
      <c r="D1802" s="440"/>
      <c r="E1802" s="442"/>
      <c r="F1802" s="443"/>
      <c r="G1802" s="444"/>
      <c r="H1802" s="448"/>
    </row>
    <row r="1803" spans="1:8">
      <c r="A1803" s="550"/>
      <c r="B1803" s="449"/>
      <c r="C1803" s="438"/>
      <c r="D1803" s="440"/>
      <c r="E1803" s="442"/>
      <c r="F1803" s="443"/>
      <c r="G1803" s="444"/>
      <c r="H1803" s="448"/>
    </row>
    <row r="1804" spans="1:8">
      <c r="A1804" s="550"/>
      <c r="B1804" s="449"/>
      <c r="C1804" s="438"/>
      <c r="D1804" s="440"/>
      <c r="E1804" s="442"/>
      <c r="F1804" s="443"/>
      <c r="G1804" s="444"/>
      <c r="H1804" s="448"/>
    </row>
    <row r="1805" spans="1:8">
      <c r="A1805" s="550"/>
      <c r="B1805" s="449"/>
      <c r="C1805" s="438"/>
      <c r="D1805" s="440"/>
      <c r="E1805" s="442"/>
      <c r="F1805" s="443"/>
      <c r="G1805" s="444"/>
      <c r="H1805" s="448"/>
    </row>
    <row r="1806" spans="1:8">
      <c r="A1806" s="550"/>
      <c r="B1806" s="449"/>
      <c r="C1806" s="438"/>
      <c r="D1806" s="440"/>
      <c r="E1806" s="442"/>
      <c r="F1806" s="443"/>
      <c r="G1806" s="444"/>
      <c r="H1806" s="448"/>
    </row>
    <row r="1807" spans="1:8">
      <c r="A1807" s="550"/>
      <c r="B1807" s="449"/>
      <c r="C1807" s="438"/>
      <c r="D1807" s="440"/>
      <c r="E1807" s="442"/>
      <c r="F1807" s="443"/>
      <c r="G1807" s="444"/>
      <c r="H1807" s="448"/>
    </row>
    <row r="1808" spans="1:8">
      <c r="A1808" s="550"/>
      <c r="B1808" s="449"/>
      <c r="C1808" s="438"/>
      <c r="D1808" s="440"/>
      <c r="E1808" s="442"/>
      <c r="F1808" s="443"/>
      <c r="G1808" s="444"/>
      <c r="H1808" s="448"/>
    </row>
    <row r="1809" spans="1:8">
      <c r="A1809" s="550"/>
      <c r="B1809" s="449"/>
      <c r="C1809" s="438"/>
      <c r="D1809" s="440"/>
      <c r="E1809" s="442"/>
      <c r="F1809" s="443"/>
      <c r="G1809" s="444"/>
      <c r="H1809" s="448"/>
    </row>
    <row r="1810" spans="1:8">
      <c r="A1810" s="550"/>
      <c r="B1810" s="449"/>
      <c r="C1810" s="438"/>
      <c r="D1810" s="440"/>
      <c r="E1810" s="442"/>
      <c r="F1810" s="443"/>
      <c r="G1810" s="444"/>
      <c r="H1810" s="448"/>
    </row>
    <row r="1811" spans="1:8">
      <c r="A1811" s="550"/>
      <c r="B1811" s="449"/>
      <c r="C1811" s="438"/>
      <c r="D1811" s="440"/>
      <c r="E1811" s="442"/>
      <c r="F1811" s="443"/>
      <c r="G1811" s="444"/>
      <c r="H1811" s="448"/>
    </row>
    <row r="1812" spans="1:8">
      <c r="A1812" s="550"/>
      <c r="B1812" s="449"/>
      <c r="C1812" s="438"/>
      <c r="D1812" s="440"/>
      <c r="E1812" s="442"/>
      <c r="F1812" s="443"/>
      <c r="G1812" s="444"/>
      <c r="H1812" s="448"/>
    </row>
    <row r="1813" spans="1:8">
      <c r="A1813" s="550"/>
      <c r="B1813" s="449"/>
      <c r="C1813" s="438"/>
      <c r="D1813" s="440"/>
      <c r="E1813" s="442"/>
      <c r="F1813" s="443"/>
      <c r="G1813" s="444"/>
      <c r="H1813" s="448"/>
    </row>
    <row r="1814" spans="1:8">
      <c r="A1814" s="550"/>
      <c r="B1814" s="449"/>
      <c r="C1814" s="438"/>
      <c r="D1814" s="440"/>
      <c r="E1814" s="442"/>
      <c r="F1814" s="443"/>
      <c r="G1814" s="444"/>
      <c r="H1814" s="448"/>
    </row>
    <row r="1815" spans="1:8">
      <c r="A1815" s="550"/>
      <c r="B1815" s="449"/>
      <c r="C1815" s="438"/>
      <c r="D1815" s="440"/>
      <c r="E1815" s="442"/>
      <c r="F1815" s="443"/>
      <c r="G1815" s="444"/>
      <c r="H1815" s="448"/>
    </row>
    <row r="1816" spans="1:8">
      <c r="A1816" s="550"/>
      <c r="B1816" s="449"/>
      <c r="C1816" s="438"/>
      <c r="D1816" s="440"/>
      <c r="E1816" s="442"/>
      <c r="F1816" s="443"/>
      <c r="G1816" s="444"/>
      <c r="H1816" s="448"/>
    </row>
    <row r="1817" spans="1:8">
      <c r="A1817" s="550"/>
      <c r="B1817" s="449"/>
      <c r="C1817" s="438"/>
      <c r="D1817" s="440"/>
      <c r="E1817" s="442"/>
      <c r="F1817" s="443"/>
      <c r="G1817" s="444"/>
      <c r="H1817" s="448"/>
    </row>
    <row r="1818" spans="1:8">
      <c r="A1818" s="550"/>
      <c r="B1818" s="449"/>
      <c r="C1818" s="438"/>
      <c r="D1818" s="440"/>
      <c r="E1818" s="442"/>
      <c r="F1818" s="443"/>
      <c r="G1818" s="444"/>
      <c r="H1818" s="448"/>
    </row>
    <row r="1819" spans="1:8">
      <c r="A1819" s="550"/>
      <c r="B1819" s="449"/>
      <c r="C1819" s="438"/>
      <c r="D1819" s="440"/>
      <c r="E1819" s="442"/>
      <c r="F1819" s="443"/>
      <c r="G1819" s="444"/>
      <c r="H1819" s="448"/>
    </row>
    <row r="1820" spans="1:8">
      <c r="A1820" s="550"/>
      <c r="B1820" s="449"/>
      <c r="C1820" s="438"/>
      <c r="D1820" s="440"/>
      <c r="E1820" s="442"/>
      <c r="F1820" s="443"/>
      <c r="G1820" s="444"/>
      <c r="H1820" s="448"/>
    </row>
    <row r="1821" spans="1:8">
      <c r="A1821" s="550"/>
      <c r="B1821" s="449"/>
      <c r="C1821" s="438"/>
      <c r="D1821" s="440"/>
      <c r="E1821" s="442"/>
      <c r="F1821" s="443"/>
      <c r="G1821" s="444"/>
      <c r="H1821" s="448"/>
    </row>
    <row r="1822" spans="1:8">
      <c r="A1822" s="550"/>
      <c r="B1822" s="449"/>
      <c r="C1822" s="438"/>
      <c r="D1822" s="440"/>
      <c r="E1822" s="442"/>
      <c r="F1822" s="443"/>
      <c r="G1822" s="444"/>
      <c r="H1822" s="448"/>
    </row>
    <row r="1823" spans="1:8">
      <c r="A1823" s="550"/>
      <c r="B1823" s="449"/>
      <c r="C1823" s="438"/>
      <c r="D1823" s="440"/>
      <c r="E1823" s="442"/>
      <c r="F1823" s="443"/>
      <c r="G1823" s="444"/>
      <c r="H1823" s="448"/>
    </row>
    <row r="1824" spans="1:8">
      <c r="A1824" s="550"/>
      <c r="B1824" s="449"/>
      <c r="C1824" s="438"/>
      <c r="D1824" s="440"/>
      <c r="E1824" s="442"/>
      <c r="F1824" s="443"/>
      <c r="G1824" s="444"/>
      <c r="H1824" s="448"/>
    </row>
    <row r="1825" spans="1:8">
      <c r="A1825" s="550"/>
      <c r="B1825" s="449"/>
      <c r="C1825" s="438"/>
      <c r="D1825" s="440"/>
      <c r="E1825" s="442"/>
      <c r="F1825" s="443"/>
      <c r="G1825" s="444"/>
      <c r="H1825" s="448"/>
    </row>
    <row r="1826" spans="1:8">
      <c r="A1826" s="550"/>
      <c r="B1826" s="449"/>
      <c r="C1826" s="438"/>
      <c r="D1826" s="440"/>
      <c r="E1826" s="442"/>
      <c r="F1826" s="443"/>
      <c r="G1826" s="444"/>
      <c r="H1826" s="448"/>
    </row>
    <row r="1827" spans="1:8">
      <c r="A1827" s="550"/>
      <c r="B1827" s="449"/>
      <c r="C1827" s="438"/>
      <c r="D1827" s="440"/>
      <c r="E1827" s="442"/>
      <c r="F1827" s="443"/>
      <c r="G1827" s="444"/>
      <c r="H1827" s="448"/>
    </row>
    <row r="1828" spans="1:8">
      <c r="A1828" s="550"/>
      <c r="B1828" s="449"/>
      <c r="C1828" s="438"/>
      <c r="D1828" s="440"/>
      <c r="E1828" s="442"/>
      <c r="F1828" s="443"/>
      <c r="G1828" s="444"/>
      <c r="H1828" s="448"/>
    </row>
    <row r="1829" spans="1:8">
      <c r="A1829" s="550"/>
      <c r="B1829" s="449"/>
      <c r="C1829" s="438"/>
      <c r="D1829" s="440"/>
      <c r="E1829" s="442"/>
      <c r="F1829" s="443"/>
      <c r="G1829" s="444"/>
      <c r="H1829" s="448"/>
    </row>
    <row r="1830" spans="1:8">
      <c r="A1830" s="550"/>
      <c r="B1830" s="449"/>
      <c r="C1830" s="438"/>
      <c r="D1830" s="440"/>
      <c r="E1830" s="442"/>
      <c r="F1830" s="443"/>
      <c r="G1830" s="444"/>
      <c r="H1830" s="448"/>
    </row>
    <row r="1831" spans="1:8">
      <c r="A1831" s="550"/>
      <c r="B1831" s="449"/>
      <c r="C1831" s="438"/>
      <c r="D1831" s="440"/>
      <c r="E1831" s="442"/>
      <c r="F1831" s="443"/>
      <c r="G1831" s="444"/>
      <c r="H1831" s="448"/>
    </row>
    <row r="1832" spans="1:8">
      <c r="A1832" s="550"/>
      <c r="B1832" s="449"/>
      <c r="C1832" s="438"/>
      <c r="D1832" s="440"/>
      <c r="E1832" s="442"/>
      <c r="F1832" s="443"/>
      <c r="G1832" s="444"/>
      <c r="H1832" s="448"/>
    </row>
    <row r="1833" spans="1:8">
      <c r="A1833" s="550"/>
      <c r="B1833" s="449"/>
      <c r="C1833" s="438"/>
      <c r="D1833" s="440"/>
      <c r="E1833" s="442"/>
      <c r="F1833" s="443"/>
      <c r="G1833" s="444"/>
      <c r="H1833" s="448"/>
    </row>
    <row r="1834" spans="1:8">
      <c r="A1834" s="550"/>
      <c r="B1834" s="449"/>
      <c r="C1834" s="438"/>
      <c r="D1834" s="440"/>
      <c r="E1834" s="442"/>
      <c r="F1834" s="443"/>
      <c r="G1834" s="444"/>
      <c r="H1834" s="448"/>
    </row>
    <row r="1835" spans="1:8">
      <c r="A1835" s="550"/>
      <c r="B1835" s="449"/>
      <c r="C1835" s="438"/>
      <c r="D1835" s="440"/>
      <c r="E1835" s="442"/>
      <c r="F1835" s="443"/>
      <c r="G1835" s="444"/>
      <c r="H1835" s="448"/>
    </row>
    <row r="1836" spans="1:8">
      <c r="A1836" s="550"/>
      <c r="B1836" s="449"/>
      <c r="C1836" s="438"/>
      <c r="D1836" s="440"/>
      <c r="E1836" s="442"/>
      <c r="F1836" s="443"/>
      <c r="G1836" s="444"/>
      <c r="H1836" s="448"/>
    </row>
    <row r="1837" spans="1:8">
      <c r="A1837" s="550"/>
      <c r="B1837" s="449"/>
      <c r="C1837" s="438"/>
      <c r="D1837" s="440"/>
      <c r="E1837" s="442"/>
      <c r="F1837" s="443"/>
      <c r="G1837" s="444"/>
      <c r="H1837" s="448"/>
    </row>
    <row r="1838" spans="1:8">
      <c r="A1838" s="550"/>
      <c r="B1838" s="449"/>
      <c r="C1838" s="438"/>
      <c r="D1838" s="440"/>
      <c r="E1838" s="442"/>
      <c r="F1838" s="443"/>
      <c r="G1838" s="444"/>
      <c r="H1838" s="448"/>
    </row>
    <row r="1839" spans="1:8">
      <c r="A1839" s="550"/>
      <c r="B1839" s="449"/>
      <c r="C1839" s="438"/>
      <c r="D1839" s="440"/>
      <c r="E1839" s="442"/>
      <c r="F1839" s="443"/>
      <c r="G1839" s="444"/>
      <c r="H1839" s="448"/>
    </row>
    <row r="1840" spans="1:8">
      <c r="A1840" s="550"/>
      <c r="B1840" s="449"/>
      <c r="C1840" s="438"/>
      <c r="D1840" s="440"/>
      <c r="E1840" s="442"/>
      <c r="F1840" s="443"/>
      <c r="G1840" s="444"/>
      <c r="H1840" s="448"/>
    </row>
    <row r="1841" spans="1:8">
      <c r="A1841" s="550"/>
      <c r="B1841" s="449"/>
      <c r="C1841" s="438"/>
      <c r="D1841" s="440"/>
      <c r="E1841" s="442"/>
      <c r="F1841" s="443"/>
      <c r="G1841" s="444"/>
      <c r="H1841" s="448"/>
    </row>
    <row r="1842" spans="1:8">
      <c r="A1842" s="550"/>
      <c r="B1842" s="449"/>
      <c r="C1842" s="438"/>
      <c r="D1842" s="440"/>
      <c r="E1842" s="442"/>
      <c r="F1842" s="443"/>
      <c r="G1842" s="444"/>
      <c r="H1842" s="448"/>
    </row>
    <row r="1843" spans="1:8">
      <c r="A1843" s="550"/>
      <c r="B1843" s="449"/>
      <c r="C1843" s="438"/>
      <c r="D1843" s="440"/>
      <c r="E1843" s="442"/>
      <c r="F1843" s="443"/>
      <c r="G1843" s="444"/>
      <c r="H1843" s="448"/>
    </row>
    <row r="1844" spans="1:8">
      <c r="A1844" s="550"/>
      <c r="B1844" s="449"/>
      <c r="C1844" s="438"/>
      <c r="D1844" s="440"/>
      <c r="E1844" s="442"/>
      <c r="F1844" s="443"/>
      <c r="G1844" s="444"/>
      <c r="H1844" s="448"/>
    </row>
    <row r="1845" spans="1:8">
      <c r="A1845" s="550"/>
      <c r="B1845" s="449"/>
      <c r="C1845" s="438"/>
      <c r="D1845" s="440"/>
      <c r="E1845" s="442"/>
      <c r="F1845" s="443"/>
      <c r="G1845" s="444"/>
      <c r="H1845" s="448"/>
    </row>
    <row r="1846" spans="1:8">
      <c r="A1846" s="550"/>
      <c r="B1846" s="449"/>
      <c r="C1846" s="438"/>
      <c r="D1846" s="440"/>
      <c r="E1846" s="442"/>
      <c r="F1846" s="443"/>
      <c r="G1846" s="444"/>
      <c r="H1846" s="448"/>
    </row>
    <row r="1847" spans="1:8">
      <c r="A1847" s="550"/>
      <c r="B1847" s="449"/>
      <c r="C1847" s="438"/>
      <c r="D1847" s="440"/>
      <c r="E1847" s="442"/>
      <c r="F1847" s="443"/>
      <c r="G1847" s="444"/>
      <c r="H1847" s="448"/>
    </row>
    <row r="1848" spans="1:8">
      <c r="A1848" s="550"/>
      <c r="B1848" s="449"/>
      <c r="C1848" s="438"/>
      <c r="D1848" s="440"/>
      <c r="E1848" s="442"/>
      <c r="F1848" s="443"/>
      <c r="G1848" s="444"/>
      <c r="H1848" s="448"/>
    </row>
    <row r="1849" spans="1:8">
      <c r="A1849" s="550"/>
      <c r="B1849" s="449"/>
      <c r="C1849" s="438"/>
      <c r="D1849" s="440"/>
      <c r="E1849" s="442"/>
      <c r="F1849" s="443"/>
      <c r="G1849" s="444"/>
      <c r="H1849" s="448"/>
    </row>
    <row r="1850" spans="1:8">
      <c r="A1850" s="550"/>
      <c r="B1850" s="449"/>
      <c r="C1850" s="438"/>
      <c r="D1850" s="440"/>
      <c r="E1850" s="442"/>
      <c r="F1850" s="443"/>
      <c r="G1850" s="444"/>
      <c r="H1850" s="448"/>
    </row>
    <row r="1851" spans="1:8">
      <c r="A1851" s="550"/>
      <c r="B1851" s="449"/>
      <c r="C1851" s="438"/>
      <c r="D1851" s="440"/>
      <c r="E1851" s="442"/>
      <c r="F1851" s="443"/>
      <c r="G1851" s="444"/>
      <c r="H1851" s="448"/>
    </row>
    <row r="1852" spans="1:8">
      <c r="A1852" s="550"/>
      <c r="B1852" s="449"/>
      <c r="C1852" s="438"/>
      <c r="D1852" s="440"/>
      <c r="E1852" s="442"/>
      <c r="F1852" s="443"/>
      <c r="G1852" s="444"/>
      <c r="H1852" s="448"/>
    </row>
    <row r="1853" spans="1:8">
      <c r="A1853" s="550"/>
      <c r="B1853" s="449"/>
      <c r="C1853" s="438"/>
      <c r="D1853" s="440"/>
      <c r="E1853" s="442"/>
      <c r="F1853" s="443"/>
      <c r="G1853" s="444"/>
      <c r="H1853" s="448"/>
    </row>
    <row r="1854" spans="1:8">
      <c r="A1854" s="550"/>
      <c r="B1854" s="449"/>
      <c r="C1854" s="438"/>
      <c r="D1854" s="440"/>
      <c r="E1854" s="442"/>
      <c r="F1854" s="443"/>
      <c r="G1854" s="444"/>
      <c r="H1854" s="448"/>
    </row>
    <row r="1855" spans="1:8">
      <c r="A1855" s="550"/>
      <c r="B1855" s="449"/>
      <c r="C1855" s="438"/>
      <c r="D1855" s="440"/>
      <c r="E1855" s="442"/>
      <c r="F1855" s="443"/>
      <c r="G1855" s="444"/>
      <c r="H1855" s="448"/>
    </row>
    <row r="1856" spans="1:8">
      <c r="A1856" s="550"/>
      <c r="B1856" s="449"/>
      <c r="C1856" s="438"/>
      <c r="D1856" s="440"/>
      <c r="E1856" s="442"/>
      <c r="F1856" s="443"/>
      <c r="G1856" s="444"/>
      <c r="H1856" s="448"/>
    </row>
    <row r="1857" spans="1:8">
      <c r="A1857" s="550"/>
      <c r="B1857" s="449"/>
      <c r="C1857" s="438"/>
      <c r="D1857" s="440"/>
      <c r="E1857" s="442"/>
      <c r="F1857" s="443"/>
      <c r="G1857" s="444"/>
      <c r="H1857" s="448"/>
    </row>
    <row r="1858" spans="1:8">
      <c r="A1858" s="550"/>
      <c r="B1858" s="449"/>
      <c r="C1858" s="438"/>
      <c r="D1858" s="440"/>
      <c r="E1858" s="442"/>
      <c r="F1858" s="443"/>
      <c r="G1858" s="444"/>
      <c r="H1858" s="448"/>
    </row>
    <row r="1859" spans="1:8">
      <c r="A1859" s="550"/>
      <c r="B1859" s="449"/>
      <c r="C1859" s="438"/>
      <c r="D1859" s="440"/>
      <c r="E1859" s="442"/>
      <c r="F1859" s="443"/>
      <c r="G1859" s="444"/>
      <c r="H1859" s="448"/>
    </row>
    <row r="1860" spans="1:8">
      <c r="A1860" s="550"/>
      <c r="B1860" s="449"/>
      <c r="C1860" s="438"/>
      <c r="D1860" s="440"/>
      <c r="E1860" s="442"/>
      <c r="F1860" s="443"/>
      <c r="G1860" s="444"/>
      <c r="H1860" s="448"/>
    </row>
    <row r="1861" spans="1:8">
      <c r="A1861" s="550"/>
      <c r="B1861" s="449"/>
      <c r="C1861" s="438"/>
      <c r="D1861" s="440"/>
      <c r="E1861" s="442"/>
      <c r="F1861" s="443"/>
      <c r="G1861" s="444"/>
      <c r="H1861" s="448"/>
    </row>
    <row r="1862" spans="1:8">
      <c r="A1862" s="550"/>
      <c r="B1862" s="449"/>
      <c r="C1862" s="438"/>
      <c r="D1862" s="440"/>
      <c r="E1862" s="442"/>
      <c r="F1862" s="443"/>
      <c r="G1862" s="444"/>
      <c r="H1862" s="448"/>
    </row>
    <row r="1863" spans="1:8">
      <c r="A1863" s="550"/>
      <c r="B1863" s="449"/>
      <c r="C1863" s="438"/>
      <c r="D1863" s="440"/>
      <c r="E1863" s="442"/>
      <c r="F1863" s="443"/>
      <c r="G1863" s="444"/>
      <c r="H1863" s="448"/>
    </row>
    <row r="1864" spans="1:8">
      <c r="A1864" s="550"/>
      <c r="B1864" s="449"/>
      <c r="C1864" s="438"/>
      <c r="D1864" s="440"/>
      <c r="E1864" s="442"/>
      <c r="F1864" s="443"/>
      <c r="G1864" s="444"/>
      <c r="H1864" s="448"/>
    </row>
    <row r="1865" spans="1:8">
      <c r="A1865" s="550"/>
      <c r="B1865" s="449"/>
      <c r="C1865" s="438"/>
      <c r="D1865" s="440"/>
      <c r="E1865" s="442"/>
      <c r="F1865" s="443"/>
      <c r="G1865" s="444"/>
      <c r="H1865" s="448"/>
    </row>
    <row r="1866" spans="1:8">
      <c r="A1866" s="550"/>
      <c r="B1866" s="449"/>
      <c r="C1866" s="438"/>
      <c r="D1866" s="440"/>
      <c r="E1866" s="442"/>
      <c r="F1866" s="443"/>
      <c r="G1866" s="444"/>
      <c r="H1866" s="448"/>
    </row>
    <row r="1867" spans="1:8">
      <c r="A1867" s="550"/>
      <c r="B1867" s="449"/>
      <c r="C1867" s="438"/>
      <c r="D1867" s="440"/>
      <c r="E1867" s="442"/>
      <c r="F1867" s="443"/>
      <c r="G1867" s="444"/>
      <c r="H1867" s="448"/>
    </row>
    <row r="1868" spans="1:8">
      <c r="A1868" s="550"/>
      <c r="B1868" s="449"/>
      <c r="C1868" s="438"/>
      <c r="D1868" s="440"/>
      <c r="E1868" s="442"/>
      <c r="F1868" s="443"/>
      <c r="G1868" s="444"/>
      <c r="H1868" s="448"/>
    </row>
    <row r="1869" spans="1:8">
      <c r="A1869" s="550"/>
      <c r="B1869" s="449"/>
      <c r="C1869" s="438"/>
      <c r="D1869" s="440"/>
      <c r="E1869" s="442"/>
      <c r="F1869" s="443"/>
      <c r="G1869" s="444"/>
      <c r="H1869" s="448"/>
    </row>
    <row r="1870" spans="1:8">
      <c r="A1870" s="550"/>
      <c r="B1870" s="449"/>
      <c r="C1870" s="438"/>
      <c r="D1870" s="440"/>
      <c r="E1870" s="442"/>
      <c r="F1870" s="443"/>
      <c r="G1870" s="444"/>
      <c r="H1870" s="448"/>
    </row>
    <row r="1871" spans="1:8">
      <c r="A1871" s="550"/>
      <c r="B1871" s="449"/>
      <c r="C1871" s="438"/>
      <c r="D1871" s="440"/>
      <c r="E1871" s="442"/>
      <c r="F1871" s="443"/>
      <c r="G1871" s="444"/>
      <c r="H1871" s="448"/>
    </row>
    <row r="1872" spans="1:8">
      <c r="A1872" s="550"/>
      <c r="B1872" s="449"/>
      <c r="C1872" s="438"/>
      <c r="D1872" s="440"/>
      <c r="E1872" s="442"/>
      <c r="F1872" s="443"/>
      <c r="G1872" s="444"/>
      <c r="H1872" s="448"/>
    </row>
    <row r="1873" spans="1:8">
      <c r="A1873" s="550"/>
      <c r="B1873" s="449"/>
      <c r="C1873" s="438"/>
      <c r="D1873" s="440"/>
      <c r="E1873" s="442"/>
      <c r="F1873" s="443"/>
      <c r="G1873" s="444"/>
      <c r="H1873" s="448"/>
    </row>
    <row r="1874" spans="1:8">
      <c r="A1874" s="550"/>
      <c r="B1874" s="449"/>
      <c r="C1874" s="438"/>
      <c r="D1874" s="440"/>
      <c r="E1874" s="442"/>
      <c r="F1874" s="443"/>
      <c r="G1874" s="444"/>
      <c r="H1874" s="448"/>
    </row>
    <row r="1875" spans="1:8">
      <c r="A1875" s="550"/>
      <c r="B1875" s="449"/>
      <c r="C1875" s="438"/>
      <c r="D1875" s="440"/>
      <c r="E1875" s="442"/>
      <c r="F1875" s="443"/>
      <c r="G1875" s="444"/>
      <c r="H1875" s="448"/>
    </row>
    <row r="1876" spans="1:8">
      <c r="A1876" s="550"/>
      <c r="B1876" s="449"/>
      <c r="C1876" s="438"/>
      <c r="D1876" s="440"/>
      <c r="E1876" s="442"/>
      <c r="F1876" s="443"/>
      <c r="G1876" s="444"/>
      <c r="H1876" s="448"/>
    </row>
    <row r="1877" spans="1:8">
      <c r="A1877" s="550"/>
      <c r="B1877" s="449"/>
      <c r="C1877" s="438"/>
      <c r="D1877" s="440"/>
      <c r="E1877" s="442"/>
      <c r="F1877" s="443"/>
      <c r="G1877" s="444"/>
      <c r="H1877" s="448"/>
    </row>
    <row r="1878" spans="1:8">
      <c r="A1878" s="550"/>
      <c r="B1878" s="449"/>
      <c r="C1878" s="438"/>
      <c r="D1878" s="440"/>
      <c r="E1878" s="442"/>
      <c r="F1878" s="443"/>
      <c r="G1878" s="444"/>
      <c r="H1878" s="448"/>
    </row>
    <row r="1879" spans="1:8">
      <c r="A1879" s="550"/>
      <c r="B1879" s="449"/>
      <c r="C1879" s="438"/>
      <c r="D1879" s="440"/>
      <c r="E1879" s="442"/>
      <c r="F1879" s="443"/>
      <c r="G1879" s="444"/>
      <c r="H1879" s="448"/>
    </row>
    <row r="1880" spans="1:8">
      <c r="A1880" s="550"/>
      <c r="B1880" s="449"/>
      <c r="C1880" s="438"/>
      <c r="D1880" s="440"/>
      <c r="E1880" s="442"/>
      <c r="F1880" s="443"/>
      <c r="G1880" s="444"/>
      <c r="H1880" s="448"/>
    </row>
    <row r="1881" spans="1:8">
      <c r="A1881" s="550"/>
      <c r="B1881" s="449"/>
      <c r="C1881" s="438"/>
      <c r="D1881" s="440"/>
      <c r="E1881" s="442"/>
      <c r="F1881" s="443"/>
      <c r="G1881" s="444"/>
      <c r="H1881" s="448"/>
    </row>
    <row r="1882" spans="1:8">
      <c r="A1882" s="550"/>
      <c r="B1882" s="449"/>
      <c r="C1882" s="438"/>
      <c r="D1882" s="440"/>
      <c r="E1882" s="442"/>
      <c r="F1882" s="443"/>
      <c r="G1882" s="444"/>
      <c r="H1882" s="448"/>
    </row>
    <row r="1883" spans="1:8">
      <c r="A1883" s="550"/>
      <c r="B1883" s="449"/>
      <c r="C1883" s="438"/>
      <c r="D1883" s="440"/>
      <c r="E1883" s="442"/>
      <c r="F1883" s="443"/>
      <c r="G1883" s="444"/>
      <c r="H1883" s="448"/>
    </row>
    <row r="1884" spans="1:8">
      <c r="A1884" s="550"/>
      <c r="B1884" s="449"/>
      <c r="C1884" s="438"/>
      <c r="D1884" s="440"/>
      <c r="E1884" s="442"/>
      <c r="F1884" s="443"/>
      <c r="G1884" s="444"/>
      <c r="H1884" s="448"/>
    </row>
    <row r="1885" spans="1:8">
      <c r="A1885" s="550"/>
      <c r="B1885" s="449"/>
      <c r="C1885" s="438"/>
      <c r="D1885" s="440"/>
      <c r="E1885" s="442"/>
      <c r="F1885" s="443"/>
      <c r="G1885" s="444"/>
      <c r="H1885" s="448"/>
    </row>
    <row r="1886" spans="1:8">
      <c r="A1886" s="550"/>
      <c r="B1886" s="449"/>
      <c r="C1886" s="438"/>
      <c r="D1886" s="440"/>
      <c r="E1886" s="442"/>
      <c r="F1886" s="443"/>
      <c r="G1886" s="444"/>
      <c r="H1886" s="448"/>
    </row>
    <row r="1887" spans="1:8">
      <c r="A1887" s="550"/>
      <c r="B1887" s="449"/>
      <c r="C1887" s="438"/>
      <c r="D1887" s="440"/>
      <c r="E1887" s="442"/>
      <c r="F1887" s="443"/>
      <c r="G1887" s="444"/>
      <c r="H1887" s="448"/>
    </row>
    <row r="1888" spans="1:8">
      <c r="A1888" s="550"/>
      <c r="B1888" s="449"/>
      <c r="C1888" s="438"/>
      <c r="D1888" s="440"/>
      <c r="E1888" s="442"/>
      <c r="F1888" s="443"/>
      <c r="G1888" s="444"/>
      <c r="H1888" s="448"/>
    </row>
    <row r="1889" spans="1:8">
      <c r="A1889" s="550"/>
      <c r="B1889" s="449"/>
      <c r="C1889" s="438"/>
      <c r="D1889" s="440"/>
      <c r="E1889" s="442"/>
      <c r="F1889" s="443"/>
      <c r="G1889" s="444"/>
      <c r="H1889" s="448"/>
    </row>
    <row r="1890" spans="1:8">
      <c r="A1890" s="550"/>
      <c r="B1890" s="449"/>
      <c r="C1890" s="438"/>
      <c r="D1890" s="440"/>
      <c r="E1890" s="442"/>
      <c r="F1890" s="443"/>
      <c r="G1890" s="444"/>
      <c r="H1890" s="448"/>
    </row>
    <row r="1891" spans="1:8">
      <c r="A1891" s="550"/>
      <c r="B1891" s="449"/>
      <c r="C1891" s="438"/>
      <c r="D1891" s="440"/>
      <c r="E1891" s="442"/>
      <c r="F1891" s="443"/>
      <c r="G1891" s="444"/>
      <c r="H1891" s="448"/>
    </row>
    <row r="1892" spans="1:8">
      <c r="A1892" s="550"/>
      <c r="B1892" s="449"/>
      <c r="C1892" s="438"/>
      <c r="D1892" s="440"/>
      <c r="E1892" s="442"/>
      <c r="F1892" s="443"/>
      <c r="G1892" s="444"/>
      <c r="H1892" s="448"/>
    </row>
    <row r="1893" spans="1:8">
      <c r="A1893" s="550"/>
      <c r="B1893" s="449"/>
      <c r="C1893" s="438"/>
      <c r="D1893" s="440"/>
      <c r="E1893" s="442"/>
      <c r="F1893" s="443"/>
      <c r="G1893" s="444"/>
      <c r="H1893" s="448"/>
    </row>
    <row r="1894" spans="1:8">
      <c r="A1894" s="550"/>
      <c r="B1894" s="449"/>
      <c r="C1894" s="438"/>
      <c r="D1894" s="440"/>
      <c r="E1894" s="442"/>
      <c r="F1894" s="443"/>
      <c r="G1894" s="444"/>
      <c r="H1894" s="448"/>
    </row>
    <row r="1895" spans="1:8">
      <c r="A1895" s="550"/>
      <c r="B1895" s="449"/>
      <c r="C1895" s="438"/>
      <c r="D1895" s="440"/>
      <c r="E1895" s="442"/>
      <c r="F1895" s="443"/>
      <c r="G1895" s="444"/>
      <c r="H1895" s="448"/>
    </row>
    <row r="1896" spans="1:8">
      <c r="A1896" s="550"/>
      <c r="B1896" s="449"/>
      <c r="C1896" s="438"/>
      <c r="D1896" s="440"/>
      <c r="E1896" s="442"/>
      <c r="F1896" s="443"/>
      <c r="G1896" s="444"/>
      <c r="H1896" s="448"/>
    </row>
    <row r="1897" spans="1:8">
      <c r="A1897" s="550"/>
      <c r="B1897" s="449"/>
      <c r="C1897" s="438"/>
      <c r="D1897" s="440"/>
      <c r="E1897" s="442"/>
      <c r="F1897" s="443"/>
      <c r="G1897" s="444"/>
      <c r="H1897" s="448"/>
    </row>
    <row r="1898" spans="1:8">
      <c r="A1898" s="550"/>
      <c r="B1898" s="449"/>
      <c r="C1898" s="438"/>
      <c r="D1898" s="440"/>
      <c r="E1898" s="442"/>
      <c r="F1898" s="443"/>
      <c r="G1898" s="444"/>
      <c r="H1898" s="448"/>
    </row>
    <row r="1899" spans="1:8">
      <c r="A1899" s="550"/>
      <c r="B1899" s="449"/>
      <c r="C1899" s="438"/>
      <c r="D1899" s="440"/>
      <c r="E1899" s="442"/>
      <c r="F1899" s="443"/>
      <c r="G1899" s="444"/>
      <c r="H1899" s="448"/>
    </row>
    <row r="1900" spans="1:8">
      <c r="A1900" s="550"/>
      <c r="B1900" s="449"/>
      <c r="C1900" s="438"/>
      <c r="D1900" s="440"/>
      <c r="E1900" s="442"/>
      <c r="F1900" s="443"/>
      <c r="G1900" s="444"/>
      <c r="H1900" s="448"/>
    </row>
    <row r="1901" spans="1:8">
      <c r="A1901" s="550"/>
      <c r="B1901" s="449"/>
      <c r="C1901" s="438"/>
      <c r="D1901" s="440"/>
      <c r="E1901" s="442"/>
      <c r="F1901" s="443"/>
      <c r="G1901" s="444"/>
      <c r="H1901" s="448"/>
    </row>
    <row r="1902" spans="1:8">
      <c r="A1902" s="550"/>
      <c r="B1902" s="449"/>
      <c r="C1902" s="438"/>
      <c r="D1902" s="440"/>
      <c r="E1902" s="442"/>
      <c r="F1902" s="443"/>
      <c r="G1902" s="444"/>
      <c r="H1902" s="448"/>
    </row>
    <row r="1903" spans="1:8">
      <c r="A1903" s="550"/>
      <c r="B1903" s="449"/>
      <c r="C1903" s="438"/>
      <c r="D1903" s="440"/>
      <c r="E1903" s="442"/>
      <c r="F1903" s="443"/>
      <c r="G1903" s="444"/>
      <c r="H1903" s="448"/>
    </row>
    <row r="1904" spans="1:8">
      <c r="A1904" s="550"/>
      <c r="B1904" s="449"/>
      <c r="C1904" s="438"/>
      <c r="D1904" s="440"/>
      <c r="E1904" s="442"/>
      <c r="F1904" s="443"/>
      <c r="G1904" s="444"/>
      <c r="H1904" s="448"/>
    </row>
    <row r="1905" spans="1:8">
      <c r="A1905" s="550"/>
      <c r="B1905" s="449"/>
      <c r="C1905" s="438"/>
      <c r="D1905" s="440"/>
      <c r="E1905" s="442"/>
      <c r="F1905" s="443"/>
      <c r="G1905" s="444"/>
      <c r="H1905" s="448"/>
    </row>
    <row r="1906" spans="1:8">
      <c r="A1906" s="550"/>
      <c r="B1906" s="449"/>
      <c r="C1906" s="438"/>
      <c r="D1906" s="440"/>
      <c r="E1906" s="442"/>
      <c r="F1906" s="443"/>
      <c r="G1906" s="444"/>
      <c r="H1906" s="448"/>
    </row>
    <row r="1907" spans="1:8">
      <c r="A1907" s="550"/>
      <c r="B1907" s="449"/>
      <c r="C1907" s="438"/>
      <c r="D1907" s="440"/>
      <c r="E1907" s="442"/>
      <c r="F1907" s="443"/>
      <c r="G1907" s="444"/>
      <c r="H1907" s="448"/>
    </row>
    <row r="1908" spans="1:8">
      <c r="A1908" s="550"/>
      <c r="B1908" s="449"/>
      <c r="C1908" s="438"/>
      <c r="D1908" s="440"/>
      <c r="E1908" s="442"/>
      <c r="F1908" s="443"/>
      <c r="G1908" s="444"/>
      <c r="H1908" s="448"/>
    </row>
    <row r="1909" spans="1:8">
      <c r="A1909" s="550"/>
      <c r="B1909" s="449"/>
      <c r="C1909" s="438"/>
      <c r="D1909" s="440"/>
      <c r="E1909" s="442"/>
      <c r="F1909" s="443"/>
      <c r="G1909" s="444"/>
      <c r="H1909" s="448"/>
    </row>
    <row r="1910" spans="1:8">
      <c r="A1910" s="550"/>
      <c r="B1910" s="449"/>
      <c r="C1910" s="438"/>
      <c r="D1910" s="440"/>
      <c r="E1910" s="442"/>
      <c r="F1910" s="443"/>
      <c r="G1910" s="444"/>
      <c r="H1910" s="448"/>
    </row>
    <row r="1911" spans="1:8">
      <c r="A1911" s="550"/>
      <c r="B1911" s="449"/>
      <c r="C1911" s="438"/>
      <c r="D1911" s="440"/>
      <c r="E1911" s="442"/>
      <c r="F1911" s="443"/>
      <c r="G1911" s="444"/>
      <c r="H1911" s="448"/>
    </row>
    <row r="1912" spans="1:8">
      <c r="A1912" s="550"/>
      <c r="B1912" s="449"/>
      <c r="C1912" s="438"/>
      <c r="D1912" s="440"/>
      <c r="E1912" s="442"/>
      <c r="F1912" s="443"/>
      <c r="G1912" s="444"/>
      <c r="H1912" s="448"/>
    </row>
    <row r="1913" spans="1:8">
      <c r="A1913" s="550"/>
      <c r="B1913" s="449"/>
      <c r="C1913" s="438"/>
      <c r="D1913" s="440"/>
      <c r="E1913" s="442"/>
      <c r="F1913" s="443"/>
      <c r="G1913" s="444"/>
      <c r="H1913" s="448"/>
    </row>
    <row r="1914" spans="1:8">
      <c r="A1914" s="550"/>
      <c r="B1914" s="449"/>
      <c r="C1914" s="438"/>
      <c r="D1914" s="440"/>
      <c r="E1914" s="442"/>
      <c r="F1914" s="443"/>
      <c r="G1914" s="444"/>
      <c r="H1914" s="448"/>
    </row>
    <row r="1915" spans="1:8">
      <c r="A1915" s="550"/>
      <c r="B1915" s="449"/>
      <c r="C1915" s="438"/>
      <c r="D1915" s="440"/>
      <c r="E1915" s="442"/>
      <c r="F1915" s="443"/>
      <c r="G1915" s="444"/>
      <c r="H1915" s="448"/>
    </row>
    <row r="1916" spans="1:8">
      <c r="A1916" s="550"/>
      <c r="B1916" s="449"/>
      <c r="C1916" s="438"/>
      <c r="D1916" s="440"/>
      <c r="E1916" s="442"/>
      <c r="F1916" s="443"/>
      <c r="G1916" s="444"/>
      <c r="H1916" s="448"/>
    </row>
    <row r="1917" spans="1:8">
      <c r="A1917" s="550"/>
      <c r="B1917" s="449"/>
      <c r="C1917" s="438"/>
      <c r="D1917" s="440"/>
      <c r="E1917" s="442"/>
      <c r="F1917" s="443"/>
      <c r="G1917" s="444"/>
      <c r="H1917" s="448"/>
    </row>
    <row r="1918" spans="1:8">
      <c r="A1918" s="550"/>
      <c r="B1918" s="449"/>
      <c r="C1918" s="438"/>
      <c r="D1918" s="440"/>
      <c r="E1918" s="442"/>
      <c r="F1918" s="443"/>
      <c r="G1918" s="444"/>
      <c r="H1918" s="448"/>
    </row>
    <row r="1919" spans="1:8">
      <c r="A1919" s="550"/>
      <c r="B1919" s="449"/>
      <c r="C1919" s="438"/>
      <c r="D1919" s="440"/>
      <c r="E1919" s="442"/>
      <c r="F1919" s="443"/>
      <c r="G1919" s="444"/>
      <c r="H1919" s="448"/>
    </row>
    <row r="1920" spans="1:8">
      <c r="A1920" s="550"/>
      <c r="B1920" s="449"/>
      <c r="C1920" s="438"/>
      <c r="D1920" s="440"/>
      <c r="E1920" s="442"/>
      <c r="F1920" s="443"/>
      <c r="G1920" s="444"/>
      <c r="H1920" s="448"/>
    </row>
    <row r="1921" spans="1:8">
      <c r="A1921" s="550"/>
      <c r="B1921" s="449"/>
      <c r="C1921" s="438"/>
      <c r="D1921" s="440"/>
      <c r="E1921" s="442"/>
      <c r="F1921" s="443"/>
      <c r="G1921" s="444"/>
      <c r="H1921" s="448"/>
    </row>
    <row r="1922" spans="1:8">
      <c r="A1922" s="550"/>
      <c r="B1922" s="449"/>
      <c r="C1922" s="438"/>
      <c r="D1922" s="440"/>
      <c r="E1922" s="442"/>
      <c r="F1922" s="443"/>
      <c r="G1922" s="444"/>
      <c r="H1922" s="448"/>
    </row>
    <row r="1923" spans="1:8">
      <c r="A1923" s="550"/>
      <c r="B1923" s="449"/>
      <c r="C1923" s="438"/>
      <c r="D1923" s="440"/>
      <c r="E1923" s="442"/>
      <c r="F1923" s="443"/>
      <c r="G1923" s="444"/>
      <c r="H1923" s="448"/>
    </row>
    <row r="1924" spans="1:8">
      <c r="A1924" s="550"/>
      <c r="B1924" s="449"/>
      <c r="C1924" s="438"/>
      <c r="D1924" s="440"/>
      <c r="E1924" s="442"/>
      <c r="F1924" s="443"/>
      <c r="G1924" s="444"/>
      <c r="H1924" s="448"/>
    </row>
    <row r="1925" spans="1:8">
      <c r="A1925" s="550"/>
      <c r="B1925" s="449"/>
      <c r="C1925" s="438"/>
      <c r="D1925" s="440"/>
      <c r="E1925" s="442"/>
      <c r="F1925" s="443"/>
      <c r="G1925" s="444"/>
      <c r="H1925" s="448"/>
    </row>
    <row r="1926" spans="1:8">
      <c r="A1926" s="550"/>
      <c r="B1926" s="449"/>
      <c r="C1926" s="438"/>
      <c r="D1926" s="440"/>
      <c r="E1926" s="442"/>
      <c r="F1926" s="443"/>
      <c r="G1926" s="444"/>
      <c r="H1926" s="448"/>
    </row>
    <row r="1927" spans="1:8">
      <c r="A1927" s="550"/>
      <c r="B1927" s="449"/>
      <c r="C1927" s="438"/>
      <c r="D1927" s="440"/>
      <c r="E1927" s="442"/>
      <c r="F1927" s="443"/>
      <c r="G1927" s="444"/>
      <c r="H1927" s="448"/>
    </row>
    <row r="1928" spans="1:8">
      <c r="A1928" s="550"/>
      <c r="B1928" s="449"/>
      <c r="C1928" s="438"/>
      <c r="D1928" s="440"/>
      <c r="E1928" s="442"/>
      <c r="F1928" s="443"/>
      <c r="G1928" s="444"/>
      <c r="H1928" s="448"/>
    </row>
    <row r="1929" spans="1:8">
      <c r="A1929" s="550"/>
      <c r="B1929" s="449"/>
      <c r="C1929" s="438"/>
      <c r="D1929" s="440"/>
      <c r="E1929" s="442"/>
      <c r="F1929" s="443"/>
      <c r="G1929" s="444"/>
      <c r="H1929" s="448"/>
    </row>
    <row r="1930" spans="1:8">
      <c r="A1930" s="550"/>
      <c r="B1930" s="449"/>
      <c r="C1930" s="438"/>
      <c r="D1930" s="440"/>
      <c r="E1930" s="442"/>
      <c r="F1930" s="443"/>
      <c r="G1930" s="444"/>
      <c r="H1930" s="448"/>
    </row>
    <row r="1931" spans="1:8">
      <c r="A1931" s="550"/>
      <c r="B1931" s="449"/>
      <c r="C1931" s="438"/>
      <c r="D1931" s="440"/>
      <c r="E1931" s="442"/>
      <c r="F1931" s="443"/>
      <c r="G1931" s="444"/>
      <c r="H1931" s="448"/>
    </row>
    <row r="1932" spans="1:8">
      <c r="A1932" s="550"/>
      <c r="B1932" s="449"/>
      <c r="C1932" s="438"/>
      <c r="D1932" s="440"/>
      <c r="E1932" s="442"/>
      <c r="F1932" s="443"/>
      <c r="G1932" s="444"/>
      <c r="H1932" s="448"/>
    </row>
    <row r="1933" spans="1:8">
      <c r="A1933" s="550"/>
      <c r="B1933" s="449"/>
      <c r="C1933" s="438"/>
      <c r="D1933" s="440"/>
      <c r="E1933" s="442"/>
      <c r="F1933" s="443"/>
      <c r="G1933" s="444"/>
      <c r="H1933" s="448"/>
    </row>
    <row r="1934" spans="1:8">
      <c r="A1934" s="550"/>
      <c r="B1934" s="449"/>
      <c r="C1934" s="438"/>
      <c r="D1934" s="440"/>
      <c r="E1934" s="442"/>
      <c r="F1934" s="443"/>
      <c r="G1934" s="444"/>
      <c r="H1934" s="448"/>
    </row>
    <row r="1935" spans="1:8">
      <c r="A1935" s="550"/>
      <c r="B1935" s="449"/>
      <c r="C1935" s="438"/>
      <c r="D1935" s="440"/>
      <c r="E1935" s="442"/>
      <c r="F1935" s="443"/>
      <c r="G1935" s="444"/>
      <c r="H1935" s="448"/>
    </row>
    <row r="1936" spans="1:8">
      <c r="A1936" s="550"/>
      <c r="B1936" s="449"/>
      <c r="C1936" s="438"/>
      <c r="D1936" s="440"/>
      <c r="E1936" s="442"/>
      <c r="F1936" s="443"/>
      <c r="G1936" s="444"/>
      <c r="H1936" s="448"/>
    </row>
    <row r="1937" spans="1:8">
      <c r="A1937" s="550"/>
      <c r="B1937" s="449"/>
      <c r="C1937" s="438"/>
      <c r="D1937" s="440"/>
      <c r="E1937" s="442"/>
      <c r="F1937" s="443"/>
      <c r="G1937" s="444"/>
      <c r="H1937" s="448"/>
    </row>
    <row r="1938" spans="1:8">
      <c r="A1938" s="550"/>
      <c r="B1938" s="449"/>
      <c r="C1938" s="438"/>
      <c r="D1938" s="440"/>
      <c r="E1938" s="442"/>
      <c r="F1938" s="443"/>
      <c r="G1938" s="444"/>
      <c r="H1938" s="448"/>
    </row>
    <row r="1939" spans="1:8">
      <c r="A1939" s="550"/>
      <c r="B1939" s="449"/>
      <c r="C1939" s="438"/>
      <c r="D1939" s="440"/>
      <c r="E1939" s="442"/>
      <c r="F1939" s="443"/>
      <c r="G1939" s="444"/>
      <c r="H1939" s="448"/>
    </row>
    <row r="1940" spans="1:8">
      <c r="A1940" s="550"/>
      <c r="B1940" s="449"/>
      <c r="C1940" s="438"/>
      <c r="D1940" s="440"/>
      <c r="E1940" s="442"/>
      <c r="F1940" s="443"/>
      <c r="G1940" s="444"/>
      <c r="H1940" s="448"/>
    </row>
    <row r="1941" spans="1:8">
      <c r="A1941" s="550"/>
      <c r="B1941" s="449"/>
      <c r="C1941" s="438"/>
      <c r="D1941" s="440"/>
      <c r="E1941" s="442"/>
      <c r="F1941" s="443"/>
      <c r="G1941" s="444"/>
      <c r="H1941" s="448"/>
    </row>
    <row r="1942" spans="1:8">
      <c r="A1942" s="550"/>
      <c r="B1942" s="449"/>
      <c r="C1942" s="438"/>
      <c r="D1942" s="440"/>
      <c r="E1942" s="442"/>
      <c r="F1942" s="443"/>
      <c r="G1942" s="444"/>
      <c r="H1942" s="448"/>
    </row>
    <row r="1943" spans="1:8">
      <c r="A1943" s="550"/>
      <c r="B1943" s="449"/>
      <c r="C1943" s="438"/>
      <c r="D1943" s="440"/>
      <c r="E1943" s="442"/>
      <c r="F1943" s="443"/>
      <c r="G1943" s="444"/>
      <c r="H1943" s="448"/>
    </row>
    <row r="1944" spans="1:8">
      <c r="A1944" s="550"/>
      <c r="B1944" s="449"/>
      <c r="C1944" s="438"/>
      <c r="D1944" s="440"/>
      <c r="E1944" s="442"/>
      <c r="F1944" s="443"/>
      <c r="G1944" s="444"/>
      <c r="H1944" s="448"/>
    </row>
    <row r="1945" spans="1:8">
      <c r="A1945" s="550"/>
      <c r="B1945" s="449"/>
      <c r="C1945" s="438"/>
      <c r="D1945" s="440"/>
      <c r="E1945" s="442"/>
      <c r="F1945" s="443"/>
      <c r="G1945" s="444"/>
      <c r="H1945" s="448"/>
    </row>
    <row r="1946" spans="1:8">
      <c r="A1946" s="550"/>
      <c r="B1946" s="449"/>
      <c r="C1946" s="438"/>
      <c r="D1946" s="440"/>
      <c r="E1946" s="442"/>
      <c r="F1946" s="443"/>
      <c r="G1946" s="444"/>
      <c r="H1946" s="448"/>
    </row>
    <row r="1947" spans="1:8">
      <c r="A1947" s="550"/>
      <c r="B1947" s="449"/>
      <c r="C1947" s="438"/>
      <c r="D1947" s="440"/>
      <c r="E1947" s="442"/>
      <c r="F1947" s="443"/>
      <c r="G1947" s="444"/>
      <c r="H1947" s="448"/>
    </row>
    <row r="1948" spans="1:8">
      <c r="A1948" s="550"/>
      <c r="B1948" s="449"/>
      <c r="C1948" s="438"/>
      <c r="D1948" s="440"/>
      <c r="E1948" s="442"/>
      <c r="F1948" s="443"/>
      <c r="G1948" s="444"/>
      <c r="H1948" s="448"/>
    </row>
    <row r="1949" spans="1:8">
      <c r="A1949" s="550"/>
      <c r="B1949" s="449"/>
      <c r="C1949" s="438"/>
      <c r="D1949" s="440"/>
      <c r="E1949" s="442"/>
      <c r="F1949" s="443"/>
      <c r="G1949" s="444"/>
      <c r="H1949" s="448"/>
    </row>
    <row r="1950" spans="1:8">
      <c r="A1950" s="550"/>
      <c r="B1950" s="449"/>
      <c r="C1950" s="438"/>
      <c r="D1950" s="440"/>
      <c r="E1950" s="442"/>
      <c r="F1950" s="443"/>
      <c r="G1950" s="444"/>
      <c r="H1950" s="448"/>
    </row>
    <row r="1951" spans="1:8">
      <c r="A1951" s="550"/>
      <c r="B1951" s="449"/>
      <c r="C1951" s="438"/>
      <c r="D1951" s="440"/>
      <c r="E1951" s="442"/>
      <c r="F1951" s="443"/>
      <c r="G1951" s="444"/>
      <c r="H1951" s="448"/>
    </row>
    <row r="1952" spans="1:8">
      <c r="A1952" s="550"/>
      <c r="B1952" s="449"/>
      <c r="C1952" s="438"/>
      <c r="D1952" s="440"/>
      <c r="E1952" s="442"/>
      <c r="F1952" s="443"/>
      <c r="G1952" s="444"/>
      <c r="H1952" s="448"/>
    </row>
    <row r="1953" spans="1:8">
      <c r="A1953" s="550"/>
      <c r="B1953" s="449"/>
      <c r="C1953" s="438"/>
      <c r="D1953" s="440"/>
      <c r="E1953" s="442"/>
      <c r="F1953" s="443"/>
      <c r="G1953" s="444"/>
      <c r="H1953" s="448"/>
    </row>
    <row r="1954" spans="1:8">
      <c r="A1954" s="550"/>
      <c r="B1954" s="449"/>
      <c r="C1954" s="438"/>
      <c r="D1954" s="440"/>
      <c r="E1954" s="442"/>
      <c r="F1954" s="443"/>
      <c r="G1954" s="444"/>
      <c r="H1954" s="448"/>
    </row>
    <row r="1955" spans="1:8">
      <c r="A1955" s="550"/>
      <c r="B1955" s="449"/>
      <c r="C1955" s="438"/>
      <c r="D1955" s="440"/>
      <c r="E1955" s="442"/>
      <c r="F1955" s="443"/>
      <c r="G1955" s="444"/>
      <c r="H1955" s="448"/>
    </row>
    <row r="1956" spans="1:8">
      <c r="A1956" s="550"/>
      <c r="B1956" s="449"/>
      <c r="C1956" s="438"/>
      <c r="D1956" s="440"/>
      <c r="E1956" s="442"/>
      <c r="F1956" s="443"/>
      <c r="G1956" s="444"/>
      <c r="H1956" s="448"/>
    </row>
    <row r="1957" spans="1:8">
      <c r="A1957" s="550"/>
      <c r="B1957" s="449"/>
      <c r="C1957" s="438"/>
      <c r="D1957" s="440"/>
      <c r="E1957" s="442"/>
      <c r="F1957" s="443"/>
      <c r="G1957" s="444"/>
      <c r="H1957" s="448"/>
    </row>
    <row r="1958" spans="1:8">
      <c r="A1958" s="550"/>
      <c r="B1958" s="449"/>
      <c r="C1958" s="438"/>
      <c r="D1958" s="440"/>
      <c r="E1958" s="442"/>
      <c r="F1958" s="443"/>
      <c r="G1958" s="444"/>
      <c r="H1958" s="448"/>
    </row>
    <row r="1959" spans="1:8">
      <c r="A1959" s="550"/>
      <c r="B1959" s="449"/>
      <c r="C1959" s="438"/>
      <c r="D1959" s="440"/>
      <c r="E1959" s="442"/>
      <c r="F1959" s="443"/>
      <c r="G1959" s="444"/>
      <c r="H1959" s="448"/>
    </row>
    <row r="1960" spans="1:8">
      <c r="A1960" s="550"/>
      <c r="B1960" s="449"/>
      <c r="C1960" s="438"/>
      <c r="D1960" s="440"/>
      <c r="E1960" s="442"/>
      <c r="F1960" s="443"/>
      <c r="G1960" s="444"/>
      <c r="H1960" s="448"/>
    </row>
    <row r="1961" spans="1:8">
      <c r="A1961" s="550"/>
      <c r="B1961" s="449"/>
      <c r="C1961" s="438"/>
      <c r="D1961" s="440"/>
      <c r="E1961" s="442"/>
      <c r="F1961" s="443"/>
      <c r="G1961" s="444"/>
      <c r="H1961" s="448"/>
    </row>
    <row r="1962" spans="1:8">
      <c r="A1962" s="550"/>
      <c r="B1962" s="449"/>
      <c r="C1962" s="438"/>
      <c r="D1962" s="440"/>
      <c r="E1962" s="442"/>
      <c r="F1962" s="443"/>
      <c r="G1962" s="444"/>
      <c r="H1962" s="448"/>
    </row>
    <row r="1963" spans="1:8">
      <c r="A1963" s="550"/>
      <c r="B1963" s="449"/>
      <c r="C1963" s="438"/>
      <c r="D1963" s="440"/>
      <c r="E1963" s="442"/>
      <c r="F1963" s="443"/>
      <c r="G1963" s="444"/>
      <c r="H1963" s="448"/>
    </row>
    <row r="1964" spans="1:8">
      <c r="A1964" s="550"/>
      <c r="B1964" s="449"/>
      <c r="C1964" s="438"/>
      <c r="D1964" s="440"/>
      <c r="E1964" s="442"/>
      <c r="F1964" s="443"/>
      <c r="G1964" s="444"/>
      <c r="H1964" s="448"/>
    </row>
    <row r="1965" spans="1:8">
      <c r="A1965" s="550"/>
      <c r="B1965" s="449"/>
      <c r="C1965" s="438"/>
      <c r="D1965" s="440"/>
      <c r="E1965" s="442"/>
      <c r="F1965" s="443"/>
      <c r="G1965" s="444"/>
      <c r="H1965" s="448"/>
    </row>
    <row r="1966" spans="1:8">
      <c r="A1966" s="550"/>
      <c r="B1966" s="449"/>
      <c r="C1966" s="438"/>
      <c r="D1966" s="440"/>
      <c r="E1966" s="442"/>
      <c r="F1966" s="443"/>
      <c r="G1966" s="444"/>
      <c r="H1966" s="448"/>
    </row>
    <row r="1967" spans="1:8">
      <c r="A1967" s="550"/>
      <c r="B1967" s="449"/>
      <c r="C1967" s="438"/>
      <c r="D1967" s="440"/>
      <c r="E1967" s="442"/>
      <c r="F1967" s="443"/>
      <c r="G1967" s="444"/>
      <c r="H1967" s="448"/>
    </row>
    <row r="1968" spans="1:8">
      <c r="A1968" s="550"/>
      <c r="B1968" s="449"/>
      <c r="C1968" s="438"/>
      <c r="D1968" s="440"/>
      <c r="E1968" s="442"/>
      <c r="F1968" s="443"/>
      <c r="G1968" s="444"/>
      <c r="H1968" s="448"/>
    </row>
    <row r="1969" spans="1:8">
      <c r="A1969" s="550"/>
      <c r="B1969" s="449"/>
      <c r="C1969" s="438"/>
      <c r="D1969" s="440"/>
      <c r="E1969" s="442"/>
      <c r="F1969" s="443"/>
      <c r="G1969" s="444"/>
      <c r="H1969" s="448"/>
    </row>
    <row r="1970" spans="1:8">
      <c r="A1970" s="550"/>
      <c r="B1970" s="449"/>
      <c r="C1970" s="438"/>
      <c r="D1970" s="440"/>
      <c r="E1970" s="442"/>
      <c r="F1970" s="443"/>
      <c r="G1970" s="444"/>
      <c r="H1970" s="448"/>
    </row>
    <row r="1971" spans="1:8">
      <c r="A1971" s="550"/>
      <c r="B1971" s="449"/>
      <c r="C1971" s="438"/>
      <c r="D1971" s="440"/>
      <c r="E1971" s="442"/>
      <c r="F1971" s="443"/>
      <c r="G1971" s="444"/>
      <c r="H1971" s="448"/>
    </row>
    <row r="1972" spans="1:8">
      <c r="A1972" s="550"/>
      <c r="B1972" s="449"/>
      <c r="C1972" s="438"/>
      <c r="D1972" s="440"/>
      <c r="E1972" s="442"/>
      <c r="F1972" s="443"/>
      <c r="G1972" s="444"/>
      <c r="H1972" s="448"/>
    </row>
    <row r="1973" spans="1:8">
      <c r="A1973" s="550"/>
      <c r="B1973" s="449"/>
      <c r="C1973" s="438"/>
      <c r="D1973" s="440"/>
      <c r="E1973" s="442"/>
      <c r="F1973" s="443"/>
      <c r="G1973" s="444"/>
      <c r="H1973" s="448"/>
    </row>
    <row r="1974" spans="1:8">
      <c r="A1974" s="550"/>
      <c r="B1974" s="449"/>
      <c r="C1974" s="438"/>
      <c r="D1974" s="440"/>
      <c r="E1974" s="442"/>
      <c r="F1974" s="443"/>
      <c r="G1974" s="444"/>
      <c r="H1974" s="448"/>
    </row>
    <row r="1975" spans="1:8">
      <c r="A1975" s="550"/>
      <c r="B1975" s="449"/>
      <c r="C1975" s="438"/>
      <c r="D1975" s="440"/>
      <c r="E1975" s="442"/>
      <c r="F1975" s="443"/>
      <c r="G1975" s="444"/>
      <c r="H1975" s="448"/>
    </row>
    <row r="1976" spans="1:8">
      <c r="A1976" s="550"/>
      <c r="B1976" s="449"/>
      <c r="C1976" s="438"/>
      <c r="D1976" s="440"/>
      <c r="E1976" s="442"/>
      <c r="F1976" s="443"/>
      <c r="G1976" s="444"/>
      <c r="H1976" s="448"/>
    </row>
    <row r="1977" spans="1:8">
      <c r="A1977" s="550"/>
      <c r="B1977" s="449"/>
      <c r="C1977" s="438"/>
      <c r="D1977" s="440"/>
      <c r="E1977" s="442"/>
      <c r="F1977" s="443"/>
      <c r="G1977" s="444"/>
      <c r="H1977" s="448"/>
    </row>
    <row r="1978" spans="1:8">
      <c r="A1978" s="550"/>
      <c r="B1978" s="449"/>
      <c r="C1978" s="438"/>
      <c r="D1978" s="440"/>
      <c r="E1978" s="442"/>
      <c r="F1978" s="443"/>
      <c r="G1978" s="444"/>
      <c r="H1978" s="448"/>
    </row>
    <row r="1979" spans="1:8">
      <c r="A1979" s="550"/>
      <c r="B1979" s="449"/>
      <c r="C1979" s="438"/>
      <c r="D1979" s="440"/>
      <c r="E1979" s="442"/>
      <c r="F1979" s="443"/>
      <c r="G1979" s="444"/>
      <c r="H1979" s="448"/>
    </row>
    <row r="1980" spans="1:8">
      <c r="A1980" s="550"/>
      <c r="B1980" s="449"/>
      <c r="C1980" s="438"/>
      <c r="D1980" s="440"/>
      <c r="E1980" s="442"/>
      <c r="F1980" s="443"/>
      <c r="G1980" s="444"/>
      <c r="H1980" s="448"/>
    </row>
    <row r="1981" spans="1:8">
      <c r="A1981" s="550"/>
      <c r="B1981" s="449"/>
      <c r="C1981" s="438"/>
      <c r="D1981" s="440"/>
      <c r="E1981" s="442"/>
      <c r="F1981" s="443"/>
      <c r="G1981" s="444"/>
      <c r="H1981" s="448"/>
    </row>
    <row r="1982" spans="1:8">
      <c r="A1982" s="550"/>
      <c r="B1982" s="449"/>
      <c r="C1982" s="438"/>
      <c r="D1982" s="440"/>
      <c r="E1982" s="442"/>
      <c r="F1982" s="443"/>
      <c r="G1982" s="444"/>
      <c r="H1982" s="448"/>
    </row>
    <row r="1983" spans="1:8">
      <c r="A1983" s="550"/>
      <c r="B1983" s="449"/>
      <c r="C1983" s="438"/>
      <c r="D1983" s="440"/>
      <c r="E1983" s="442"/>
      <c r="F1983" s="443"/>
      <c r="G1983" s="444"/>
      <c r="H1983" s="448"/>
    </row>
    <row r="1984" spans="1:8">
      <c r="A1984" s="550"/>
      <c r="B1984" s="449"/>
      <c r="C1984" s="438"/>
      <c r="D1984" s="440"/>
      <c r="E1984" s="442"/>
      <c r="F1984" s="443"/>
      <c r="G1984" s="444"/>
      <c r="H1984" s="448"/>
    </row>
    <row r="1985" spans="1:18">
      <c r="A1985" s="550"/>
      <c r="B1985" s="449"/>
      <c r="C1985" s="438"/>
      <c r="D1985" s="440"/>
      <c r="E1985" s="442"/>
      <c r="F1985" s="443"/>
      <c r="G1985" s="444"/>
      <c r="H1985" s="448"/>
    </row>
    <row r="1986" spans="1:18">
      <c r="A1986" s="550"/>
      <c r="B1986" s="449"/>
      <c r="C1986" s="438"/>
      <c r="D1986" s="440"/>
      <c r="E1986" s="442"/>
      <c r="F1986" s="443"/>
      <c r="G1986" s="444"/>
      <c r="H1986" s="448"/>
    </row>
    <row r="1987" spans="1:18">
      <c r="A1987" s="550"/>
      <c r="B1987" s="449"/>
      <c r="C1987" s="438"/>
      <c r="D1987" s="440"/>
      <c r="E1987" s="442"/>
      <c r="F1987" s="443"/>
      <c r="G1987" s="444"/>
      <c r="H1987" s="448"/>
    </row>
    <row r="1988" spans="1:18">
      <c r="A1988" s="550"/>
      <c r="B1988" s="449"/>
      <c r="C1988" s="438"/>
      <c r="D1988" s="440"/>
      <c r="E1988" s="442"/>
      <c r="F1988" s="443"/>
      <c r="G1988" s="444"/>
      <c r="H1988" s="448"/>
    </row>
    <row r="1989" spans="1:18">
      <c r="A1989" s="550"/>
      <c r="B1989" s="449"/>
      <c r="C1989" s="438"/>
      <c r="D1989" s="440"/>
      <c r="E1989" s="442"/>
      <c r="F1989" s="443"/>
      <c r="G1989" s="444"/>
      <c r="H1989" s="448"/>
    </row>
    <row r="1990" spans="1:18">
      <c r="A1990" s="550"/>
      <c r="B1990" s="449"/>
      <c r="C1990" s="438"/>
      <c r="D1990" s="440"/>
      <c r="E1990" s="442"/>
      <c r="F1990" s="443"/>
      <c r="G1990" s="444"/>
      <c r="H1990" s="448"/>
    </row>
    <row r="1991" spans="1:18">
      <c r="A1991" s="550"/>
      <c r="B1991" s="449"/>
      <c r="C1991" s="438"/>
      <c r="D1991" s="440"/>
      <c r="E1991" s="442"/>
      <c r="F1991" s="443"/>
      <c r="G1991" s="444"/>
      <c r="H1991" s="448"/>
    </row>
    <row r="1992" spans="1:18">
      <c r="A1992" s="550"/>
      <c r="B1992" s="449"/>
      <c r="C1992" s="438"/>
      <c r="D1992" s="440"/>
      <c r="E1992" s="442"/>
      <c r="F1992" s="443"/>
      <c r="G1992" s="444"/>
      <c r="H1992" s="448"/>
    </row>
    <row r="1993" spans="1:18">
      <c r="A1993" s="550"/>
      <c r="B1993" s="449"/>
      <c r="C1993" s="438"/>
      <c r="D1993" s="440"/>
      <c r="E1993" s="442"/>
      <c r="F1993" s="443"/>
      <c r="G1993" s="444"/>
      <c r="H1993" s="448"/>
    </row>
    <row r="1994" spans="1:18">
      <c r="A1994" s="550"/>
      <c r="B1994" s="449"/>
      <c r="C1994" s="438"/>
      <c r="D1994" s="440"/>
      <c r="E1994" s="442"/>
      <c r="F1994" s="443"/>
      <c r="G1994" s="444"/>
      <c r="H1994" s="448"/>
    </row>
    <row r="1995" spans="1:18">
      <c r="A1995" s="550"/>
      <c r="B1995" s="449"/>
      <c r="C1995" s="438"/>
      <c r="D1995" s="440"/>
      <c r="E1995" s="442"/>
      <c r="F1995" s="443"/>
      <c r="G1995" s="444"/>
      <c r="H1995" s="448"/>
    </row>
    <row r="1996" spans="1:18">
      <c r="A1996" s="550"/>
      <c r="B1996" s="449"/>
      <c r="C1996" s="438"/>
      <c r="D1996" s="440"/>
      <c r="E1996" s="442"/>
      <c r="F1996" s="443"/>
      <c r="G1996" s="444"/>
      <c r="H1996" s="448"/>
    </row>
    <row r="1997" spans="1:18">
      <c r="A1997" s="550"/>
      <c r="B1997" s="449"/>
      <c r="C1997" s="438"/>
      <c r="D1997" s="440"/>
      <c r="E1997" s="442"/>
      <c r="F1997" s="443"/>
      <c r="G1997" s="444"/>
      <c r="H1997" s="448"/>
    </row>
    <row r="1998" spans="1:18">
      <c r="A1998" s="550"/>
      <c r="B1998" s="449"/>
      <c r="C1998" s="438"/>
      <c r="D1998" s="440"/>
      <c r="E1998" s="442"/>
      <c r="F1998" s="443"/>
      <c r="G1998" s="444"/>
      <c r="H1998" s="448"/>
    </row>
    <row r="1999" spans="1:18">
      <c r="A1999" s="550"/>
      <c r="B1999" s="449"/>
      <c r="C1999" s="438"/>
      <c r="D1999" s="440"/>
      <c r="E1999" s="442"/>
      <c r="F1999" s="443"/>
      <c r="G1999" s="444"/>
      <c r="H1999" s="448"/>
    </row>
    <row r="2000" spans="1:18" s="514" customFormat="1">
      <c r="A2000" s="561"/>
      <c r="B2000" s="517" t="s">
        <v>53</v>
      </c>
      <c r="C2000" s="513"/>
      <c r="D2000" s="517" t="s">
        <v>53</v>
      </c>
      <c r="E2000" s="517" t="s">
        <v>53</v>
      </c>
      <c r="F2000" s="517" t="s">
        <v>53</v>
      </c>
      <c r="G2000" s="517" t="s">
        <v>53</v>
      </c>
      <c r="H2000" s="517" t="s">
        <v>53</v>
      </c>
      <c r="J2000" s="515"/>
      <c r="K2000" s="516"/>
      <c r="L2000" s="515"/>
      <c r="M2000" s="515"/>
      <c r="N2000" s="515"/>
      <c r="O2000" s="515"/>
      <c r="P2000" s="515"/>
      <c r="Q2000" s="515"/>
      <c r="R2000" s="515"/>
    </row>
    <row r="2001" spans="2:4">
      <c r="B2001" s="508"/>
      <c r="C2001" s="508"/>
      <c r="D2001" s="509"/>
    </row>
    <row r="2002" spans="2:4">
      <c r="B2002" s="508"/>
      <c r="C2002" s="508"/>
      <c r="D2002" s="509"/>
    </row>
    <row r="2003" spans="2:4">
      <c r="B2003" s="508"/>
      <c r="C2003" s="508"/>
      <c r="D2003" s="509"/>
    </row>
    <row r="2004" spans="2:4">
      <c r="B2004" s="508"/>
      <c r="C2004" s="508"/>
      <c r="D2004" s="509"/>
    </row>
    <row r="2005" spans="2:4">
      <c r="B2005" s="508"/>
      <c r="C2005" s="508"/>
      <c r="D2005" s="509"/>
    </row>
    <row r="2006" spans="2:4">
      <c r="B2006" s="508"/>
      <c r="C2006" s="508"/>
      <c r="D2006" s="509"/>
    </row>
    <row r="2007" spans="2:4">
      <c r="B2007" s="508"/>
      <c r="C2007" s="508"/>
      <c r="D2007" s="509"/>
    </row>
    <row r="2008" spans="2:4">
      <c r="B2008" s="508"/>
      <c r="C2008" s="508"/>
      <c r="D2008" s="509"/>
    </row>
    <row r="2009" spans="2:4">
      <c r="B2009" s="508"/>
      <c r="C2009" s="508"/>
      <c r="D2009" s="509"/>
    </row>
    <row r="2010" spans="2:4">
      <c r="B2010" s="508"/>
      <c r="C2010" s="508"/>
      <c r="D2010" s="509"/>
    </row>
    <row r="2011" spans="2:4">
      <c r="B2011" s="508"/>
      <c r="C2011" s="508"/>
      <c r="D2011" s="509"/>
    </row>
    <row r="2012" spans="2:4">
      <c r="B2012" s="508"/>
      <c r="C2012" s="508"/>
      <c r="D2012" s="509"/>
    </row>
    <row r="2013" spans="2:4">
      <c r="B2013" s="508"/>
      <c r="C2013" s="508"/>
      <c r="D2013" s="509"/>
    </row>
    <row r="2014" spans="2:4">
      <c r="B2014" s="508"/>
      <c r="C2014" s="508"/>
      <c r="D2014" s="509"/>
    </row>
    <row r="2015" spans="2:4">
      <c r="B2015" s="508"/>
      <c r="C2015" s="508"/>
      <c r="D2015" s="509"/>
    </row>
    <row r="2016" spans="2:4">
      <c r="B2016" s="508"/>
      <c r="C2016" s="508"/>
      <c r="D2016" s="509"/>
    </row>
    <row r="2017" spans="2:4">
      <c r="B2017" s="508"/>
      <c r="C2017" s="508"/>
      <c r="D2017" s="509"/>
    </row>
    <row r="2018" spans="2:4">
      <c r="B2018" s="508"/>
      <c r="C2018" s="508"/>
      <c r="D2018" s="509"/>
    </row>
    <row r="2019" spans="2:4">
      <c r="B2019" s="508"/>
      <c r="C2019" s="508"/>
      <c r="D2019" s="509"/>
    </row>
    <row r="2020" spans="2:4">
      <c r="B2020" s="508"/>
      <c r="C2020" s="508"/>
      <c r="D2020" s="509"/>
    </row>
    <row r="2021" spans="2:4">
      <c r="B2021" s="508"/>
      <c r="C2021" s="508"/>
      <c r="D2021" s="509"/>
    </row>
    <row r="2022" spans="2:4">
      <c r="B2022" s="508"/>
      <c r="C2022" s="508"/>
      <c r="D2022" s="509"/>
    </row>
    <row r="2023" spans="2:4">
      <c r="B2023" s="508"/>
      <c r="C2023" s="508"/>
      <c r="D2023" s="509"/>
    </row>
    <row r="2024" spans="2:4">
      <c r="B2024" s="508"/>
      <c r="C2024" s="508"/>
      <c r="D2024" s="509"/>
    </row>
    <row r="2025" spans="2:4">
      <c r="B2025" s="508"/>
      <c r="C2025" s="508"/>
      <c r="D2025" s="509"/>
    </row>
    <row r="2026" spans="2:4">
      <c r="B2026" s="508"/>
      <c r="C2026" s="508"/>
      <c r="D2026" s="509"/>
    </row>
    <row r="2027" spans="2:4">
      <c r="B2027" s="508"/>
      <c r="C2027" s="508"/>
      <c r="D2027" s="509"/>
    </row>
    <row r="2028" spans="2:4">
      <c r="B2028" s="508"/>
      <c r="C2028" s="508"/>
      <c r="D2028" s="509"/>
    </row>
    <row r="2029" spans="2:4">
      <c r="B2029" s="508"/>
      <c r="C2029" s="508"/>
      <c r="D2029" s="509"/>
    </row>
    <row r="2030" spans="2:4">
      <c r="B2030" s="508"/>
      <c r="C2030" s="508"/>
      <c r="D2030" s="509"/>
    </row>
    <row r="2031" spans="2:4">
      <c r="B2031" s="508"/>
      <c r="C2031" s="508"/>
      <c r="D2031" s="509"/>
    </row>
    <row r="2032" spans="2:4">
      <c r="B2032" s="508"/>
      <c r="C2032" s="508"/>
      <c r="D2032" s="509"/>
    </row>
    <row r="2033" spans="2:4">
      <c r="B2033" s="508"/>
      <c r="C2033" s="508"/>
      <c r="D2033" s="509"/>
    </row>
    <row r="2034" spans="2:4">
      <c r="B2034" s="508"/>
      <c r="C2034" s="508"/>
      <c r="D2034" s="509"/>
    </row>
    <row r="2035" spans="2:4">
      <c r="B2035" s="508"/>
      <c r="C2035" s="508"/>
      <c r="D2035" s="509"/>
    </row>
    <row r="2036" spans="2:4">
      <c r="B2036" s="508"/>
      <c r="C2036" s="508"/>
      <c r="D2036" s="509"/>
    </row>
    <row r="2037" spans="2:4">
      <c r="B2037" s="508"/>
      <c r="C2037" s="508"/>
      <c r="D2037" s="509"/>
    </row>
    <row r="2038" spans="2:4">
      <c r="B2038" s="508"/>
      <c r="C2038" s="508"/>
      <c r="D2038" s="509"/>
    </row>
    <row r="2039" spans="2:4">
      <c r="B2039" s="508"/>
      <c r="C2039" s="508"/>
      <c r="D2039" s="509"/>
    </row>
    <row r="2040" spans="2:4">
      <c r="B2040" s="508"/>
      <c r="C2040" s="508"/>
      <c r="D2040" s="509"/>
    </row>
    <row r="2041" spans="2:4">
      <c r="B2041" s="508"/>
      <c r="C2041" s="508"/>
      <c r="D2041" s="509"/>
    </row>
    <row r="2042" spans="2:4">
      <c r="B2042" s="508"/>
      <c r="C2042" s="508"/>
      <c r="D2042" s="509"/>
    </row>
    <row r="2043" spans="2:4">
      <c r="B2043" s="508"/>
      <c r="C2043" s="508"/>
      <c r="D2043" s="509"/>
    </row>
    <row r="2044" spans="2:4">
      <c r="B2044" s="508"/>
      <c r="C2044" s="508"/>
      <c r="D2044" s="509"/>
    </row>
    <row r="2045" spans="2:4">
      <c r="B2045" s="508"/>
      <c r="C2045" s="508"/>
      <c r="D2045" s="509"/>
    </row>
    <row r="2046" spans="2:4">
      <c r="B2046" s="508"/>
      <c r="C2046" s="508"/>
      <c r="D2046" s="509"/>
    </row>
    <row r="2047" spans="2:4">
      <c r="B2047" s="508"/>
      <c r="C2047" s="508"/>
      <c r="D2047" s="509"/>
    </row>
    <row r="2048" spans="2:4">
      <c r="B2048" s="508"/>
      <c r="C2048" s="508"/>
      <c r="D2048" s="509"/>
    </row>
    <row r="2049" spans="2:4">
      <c r="B2049" s="508"/>
      <c r="C2049" s="508"/>
      <c r="D2049" s="509"/>
    </row>
    <row r="2050" spans="2:4">
      <c r="B2050" s="508"/>
      <c r="C2050" s="508"/>
      <c r="D2050" s="509"/>
    </row>
    <row r="2051" spans="2:4">
      <c r="B2051" s="508"/>
      <c r="C2051" s="508"/>
      <c r="D2051" s="509"/>
    </row>
    <row r="2052" spans="2:4">
      <c r="B2052" s="508"/>
      <c r="C2052" s="508"/>
      <c r="D2052" s="509"/>
    </row>
    <row r="2053" spans="2:4">
      <c r="B2053" s="508"/>
      <c r="C2053" s="508"/>
      <c r="D2053" s="509"/>
    </row>
    <row r="2054" spans="2:4">
      <c r="B2054" s="508"/>
      <c r="C2054" s="508"/>
      <c r="D2054" s="509"/>
    </row>
    <row r="2055" spans="2:4">
      <c r="B2055" s="508"/>
      <c r="C2055" s="508"/>
      <c r="D2055" s="509"/>
    </row>
    <row r="2056" spans="2:4">
      <c r="B2056" s="508"/>
      <c r="C2056" s="508"/>
      <c r="D2056" s="509"/>
    </row>
    <row r="2057" spans="2:4">
      <c r="B2057" s="508"/>
      <c r="C2057" s="508"/>
      <c r="D2057" s="509"/>
    </row>
    <row r="2058" spans="2:4">
      <c r="B2058" s="508"/>
      <c r="C2058" s="508"/>
      <c r="D2058" s="509"/>
    </row>
    <row r="2059" spans="2:4">
      <c r="B2059" s="508"/>
      <c r="C2059" s="508"/>
      <c r="D2059" s="509"/>
    </row>
    <row r="2060" spans="2:4">
      <c r="B2060" s="508"/>
      <c r="C2060" s="508"/>
      <c r="D2060" s="509"/>
    </row>
    <row r="2061" spans="2:4">
      <c r="B2061" s="508"/>
      <c r="C2061" s="508"/>
      <c r="D2061" s="509"/>
    </row>
    <row r="2062" spans="2:4">
      <c r="B2062" s="508"/>
      <c r="C2062" s="508"/>
      <c r="D2062" s="509"/>
    </row>
    <row r="2063" spans="2:4">
      <c r="B2063" s="508"/>
      <c r="C2063" s="508"/>
      <c r="D2063" s="509"/>
    </row>
    <row r="2064" spans="2:4">
      <c r="B2064" s="508"/>
      <c r="C2064" s="508"/>
      <c r="D2064" s="509"/>
    </row>
    <row r="2065" spans="2:4">
      <c r="B2065" s="508"/>
      <c r="C2065" s="508"/>
      <c r="D2065" s="509"/>
    </row>
    <row r="2066" spans="2:4">
      <c r="B2066" s="508"/>
      <c r="C2066" s="508"/>
      <c r="D2066" s="509"/>
    </row>
    <row r="2067" spans="2:4">
      <c r="B2067" s="508"/>
      <c r="C2067" s="508"/>
      <c r="D2067" s="509"/>
    </row>
    <row r="2068" spans="2:4">
      <c r="B2068" s="508"/>
      <c r="C2068" s="508"/>
      <c r="D2068" s="509"/>
    </row>
    <row r="2069" spans="2:4">
      <c r="B2069" s="508"/>
      <c r="C2069" s="508"/>
      <c r="D2069" s="509"/>
    </row>
    <row r="2070" spans="2:4">
      <c r="B2070" s="508"/>
      <c r="C2070" s="508"/>
      <c r="D2070" s="509"/>
    </row>
    <row r="2071" spans="2:4">
      <c r="B2071" s="508"/>
      <c r="C2071" s="508"/>
      <c r="D2071" s="509"/>
    </row>
    <row r="2072" spans="2:4">
      <c r="B2072" s="508"/>
      <c r="C2072" s="508"/>
      <c r="D2072" s="509"/>
    </row>
    <row r="2073" spans="2:4">
      <c r="B2073" s="508"/>
      <c r="C2073" s="508"/>
      <c r="D2073" s="509"/>
    </row>
    <row r="2074" spans="2:4">
      <c r="B2074" s="508"/>
      <c r="C2074" s="508"/>
      <c r="D2074" s="509"/>
    </row>
    <row r="2075" spans="2:4">
      <c r="B2075" s="508"/>
      <c r="C2075" s="508"/>
      <c r="D2075" s="509"/>
    </row>
    <row r="2076" spans="2:4">
      <c r="B2076" s="508"/>
      <c r="C2076" s="508"/>
      <c r="D2076" s="509"/>
    </row>
    <row r="2077" spans="2:4">
      <c r="B2077" s="508"/>
      <c r="C2077" s="508"/>
      <c r="D2077" s="509"/>
    </row>
    <row r="2078" spans="2:4">
      <c r="B2078" s="508"/>
      <c r="C2078" s="508"/>
      <c r="D2078" s="509"/>
    </row>
    <row r="2079" spans="2:4">
      <c r="B2079" s="508"/>
      <c r="C2079" s="508"/>
      <c r="D2079" s="509"/>
    </row>
    <row r="2080" spans="2:4">
      <c r="B2080" s="508"/>
      <c r="C2080" s="508"/>
      <c r="D2080" s="509"/>
    </row>
    <row r="2081" spans="2:4">
      <c r="B2081" s="508"/>
      <c r="C2081" s="508"/>
      <c r="D2081" s="509"/>
    </row>
    <row r="2082" spans="2:4">
      <c r="B2082" s="508"/>
      <c r="C2082" s="508"/>
      <c r="D2082" s="509"/>
    </row>
    <row r="2083" spans="2:4">
      <c r="B2083" s="508"/>
      <c r="C2083" s="508"/>
      <c r="D2083" s="509"/>
    </row>
    <row r="2084" spans="2:4">
      <c r="B2084" s="508"/>
      <c r="C2084" s="508"/>
      <c r="D2084" s="509"/>
    </row>
    <row r="2085" spans="2:4">
      <c r="B2085" s="508"/>
      <c r="C2085" s="508"/>
      <c r="D2085" s="509"/>
    </row>
    <row r="2086" spans="2:4">
      <c r="B2086" s="508"/>
      <c r="C2086" s="508"/>
      <c r="D2086" s="509"/>
    </row>
    <row r="2087" spans="2:4">
      <c r="B2087" s="508"/>
      <c r="C2087" s="508"/>
      <c r="D2087" s="509"/>
    </row>
    <row r="2088" spans="2:4">
      <c r="B2088" s="508"/>
      <c r="C2088" s="508"/>
      <c r="D2088" s="509"/>
    </row>
    <row r="2089" spans="2:4">
      <c r="B2089" s="508"/>
      <c r="C2089" s="508"/>
      <c r="D2089" s="509"/>
    </row>
    <row r="2090" spans="2:4">
      <c r="B2090" s="508"/>
      <c r="C2090" s="508"/>
      <c r="D2090" s="509"/>
    </row>
    <row r="2091" spans="2:4">
      <c r="B2091" s="508"/>
      <c r="C2091" s="508"/>
      <c r="D2091" s="509"/>
    </row>
    <row r="2092" spans="2:4">
      <c r="B2092" s="508"/>
      <c r="C2092" s="508"/>
      <c r="D2092" s="509"/>
    </row>
    <row r="2093" spans="2:4">
      <c r="B2093" s="508"/>
      <c r="C2093" s="508"/>
      <c r="D2093" s="509"/>
    </row>
    <row r="2094" spans="2:4">
      <c r="B2094" s="508"/>
      <c r="C2094" s="508"/>
      <c r="D2094" s="509"/>
    </row>
    <row r="2095" spans="2:4">
      <c r="B2095" s="508"/>
      <c r="C2095" s="508"/>
      <c r="D2095" s="509"/>
    </row>
    <row r="2096" spans="2:4">
      <c r="B2096" s="508"/>
      <c r="C2096" s="508"/>
      <c r="D2096" s="509"/>
    </row>
    <row r="2097" spans="2:4">
      <c r="B2097" s="508"/>
      <c r="C2097" s="508"/>
      <c r="D2097" s="509"/>
    </row>
    <row r="2098" spans="2:4">
      <c r="B2098" s="508"/>
      <c r="C2098" s="508"/>
      <c r="D2098" s="509"/>
    </row>
    <row r="2099" spans="2:4">
      <c r="B2099" s="508"/>
      <c r="C2099" s="508"/>
      <c r="D2099" s="509"/>
    </row>
    <row r="2100" spans="2:4">
      <c r="B2100" s="508"/>
      <c r="C2100" s="508"/>
      <c r="D2100" s="509"/>
    </row>
  </sheetData>
  <sheetProtection formatCells="0" formatColumns="0" formatRows="0" insertColumns="0" insertRows="0" insertHyperlinks="0" deleteColumns="0" deleteRows="0" sort="0" autoFilter="0" pivotTables="0"/>
  <autoFilter ref="B4:H366" xr:uid="{00000000-0009-0000-0000-000001000000}"/>
  <mergeCells count="3">
    <mergeCell ref="E3:F3"/>
    <mergeCell ref="E1:F1"/>
    <mergeCell ref="D2:F2"/>
  </mergeCells>
  <phoneticPr fontId="0" type="noConversion"/>
  <printOptions horizontalCentered="1"/>
  <pageMargins left="0" right="0" top="0.62992125984251968" bottom="0.51181102362204722" header="0.23622047244094491" footer="0.27559055118110237"/>
  <pageSetup paperSize="9" scale="68" orientation="portrait" r:id="rId1"/>
  <headerFooter alignWithMargins="0">
    <oddHeader xml:space="preserve">&amp;C&amp;"Arial,Grassetto"&amp;16
</oddHeader>
    <oddFooter>Pagina &amp;P&amp;R&amp;A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dimension ref="A1:R107"/>
  <sheetViews>
    <sheetView zoomScaleNormal="100" workbookViewId="0"/>
  </sheetViews>
  <sheetFormatPr defaultColWidth="9.140625" defaultRowHeight="12.75"/>
  <cols>
    <col min="1" max="1" width="9.42578125" style="368" customWidth="1"/>
    <col min="2" max="2" width="7" style="42" customWidth="1"/>
    <col min="3" max="3" width="7.42578125" style="322" customWidth="1"/>
    <col min="4" max="4" width="30.42578125" style="7" customWidth="1"/>
    <col min="5" max="16" width="12.5703125" style="7" customWidth="1"/>
    <col min="17" max="17" width="14.5703125" style="7" customWidth="1"/>
    <col min="18" max="18" width="12.140625" style="7" customWidth="1"/>
    <col min="19" max="16384" width="9.140625" style="7"/>
  </cols>
  <sheetData>
    <row r="1" spans="1:18" ht="33.75" customHeight="1" thickBot="1">
      <c r="B1" s="312">
        <f>'Foglio iniziale da compilare'!D5</f>
        <v>0</v>
      </c>
      <c r="C1" s="313"/>
      <c r="D1" s="312"/>
      <c r="E1" s="183"/>
      <c r="F1" s="125"/>
      <c r="G1" s="125"/>
      <c r="H1" s="125"/>
      <c r="I1" s="125"/>
      <c r="J1" s="125"/>
      <c r="K1" s="125"/>
      <c r="L1" s="125"/>
      <c r="M1" s="125"/>
      <c r="N1" s="125"/>
      <c r="O1" s="629" t="s">
        <v>54</v>
      </c>
      <c r="P1" s="629"/>
      <c r="Q1" s="126" t="str">
        <f>'Foglio iniziale da compilare'!D22&amp;'Foglio iniziale da compilare'!D23</f>
        <v>Anno  2024</v>
      </c>
      <c r="R1" s="127"/>
    </row>
    <row r="2" spans="1:18" ht="15.75" thickTop="1" thickBot="1">
      <c r="A2" s="633" t="s">
        <v>55</v>
      </c>
      <c r="B2" s="630" t="s">
        <v>56</v>
      </c>
      <c r="C2" s="631"/>
      <c r="D2" s="631"/>
      <c r="E2" s="631"/>
      <c r="F2" s="631"/>
      <c r="G2" s="631"/>
      <c r="H2" s="631"/>
      <c r="I2" s="631"/>
      <c r="J2" s="631"/>
      <c r="K2" s="631"/>
      <c r="L2" s="631"/>
      <c r="M2" s="631"/>
      <c r="N2" s="631"/>
      <c r="O2" s="631"/>
      <c r="P2" s="631"/>
      <c r="Q2" s="632"/>
      <c r="R2" s="127"/>
    </row>
    <row r="3" spans="1:18" ht="6.75" customHeight="1" thickTop="1" thickBot="1">
      <c r="A3" s="633"/>
      <c r="B3" s="129"/>
      <c r="C3" s="129"/>
      <c r="D3" s="129"/>
      <c r="E3" s="129"/>
      <c r="F3" s="129"/>
      <c r="G3" s="129"/>
      <c r="H3" s="129"/>
      <c r="I3" s="129"/>
      <c r="J3" s="129"/>
      <c r="K3" s="129"/>
      <c r="L3" s="129"/>
      <c r="M3" s="129"/>
      <c r="N3" s="129"/>
      <c r="O3" s="129"/>
      <c r="P3" s="129"/>
      <c r="Q3" s="130"/>
      <c r="R3" s="127"/>
    </row>
    <row r="4" spans="1:18" s="42" customFormat="1" ht="25.5" customHeight="1" thickTop="1" thickBot="1">
      <c r="A4" s="634"/>
      <c r="B4" s="131"/>
      <c r="C4" s="131" t="s">
        <v>57</v>
      </c>
      <c r="D4" s="184" t="s">
        <v>58</v>
      </c>
      <c r="E4" s="185" t="s">
        <v>59</v>
      </c>
      <c r="F4" s="134" t="s">
        <v>60</v>
      </c>
      <c r="G4" s="134" t="s">
        <v>61</v>
      </c>
      <c r="H4" s="134" t="s">
        <v>62</v>
      </c>
      <c r="I4" s="134" t="s">
        <v>63</v>
      </c>
      <c r="J4" s="134" t="s">
        <v>64</v>
      </c>
      <c r="K4" s="134" t="s">
        <v>65</v>
      </c>
      <c r="L4" s="134" t="s">
        <v>66</v>
      </c>
      <c r="M4" s="134" t="s">
        <v>67</v>
      </c>
      <c r="N4" s="134" t="s">
        <v>68</v>
      </c>
      <c r="O4" s="134" t="s">
        <v>69</v>
      </c>
      <c r="P4" s="134" t="s">
        <v>70</v>
      </c>
      <c r="Q4" s="135" t="s">
        <v>71</v>
      </c>
      <c r="R4" s="136"/>
    </row>
    <row r="5" spans="1:18" ht="18" thickTop="1" thickBot="1">
      <c r="A5" s="421"/>
      <c r="B5" s="418"/>
      <c r="C5" s="431">
        <v>1</v>
      </c>
      <c r="D5" s="369" t="s">
        <v>72</v>
      </c>
      <c r="E5" s="370">
        <f>SUMIFS('Prima Nota ENTRATE'!$H$5:$H$2000,'Prima Nota ENTRATE'!$C$5:$C$2000,E$4,'Prima Nota ENTRATE'!$D$5:$D$2000,$C5)</f>
        <v>0</v>
      </c>
      <c r="F5" s="370">
        <f>SUMIFS('Prima Nota ENTRATE'!$H$5:$H$2000,'Prima Nota ENTRATE'!$C$5:$C$2000,F$4,'Prima Nota ENTRATE'!$D$5:$D$2000,$C5)</f>
        <v>0</v>
      </c>
      <c r="G5" s="370">
        <f>SUMIFS('Prima Nota ENTRATE'!$H$5:$H$2000,'Prima Nota ENTRATE'!$C$5:$C$2000,G$4,'Prima Nota ENTRATE'!$D$5:$D$2000,$C5)</f>
        <v>0</v>
      </c>
      <c r="H5" s="370">
        <f>SUMIFS('Prima Nota ENTRATE'!$H$5:$H$2000,'Prima Nota ENTRATE'!$C$5:$C$2000,H$4,'Prima Nota ENTRATE'!$D$5:$D$2000,$C5)</f>
        <v>0</v>
      </c>
      <c r="I5" s="370">
        <f>SUMIFS('Prima Nota ENTRATE'!$H$5:$H$2000,'Prima Nota ENTRATE'!$C$5:$C$2000,I$4,'Prima Nota ENTRATE'!$D$5:$D$2000,$C5)</f>
        <v>0</v>
      </c>
      <c r="J5" s="370">
        <f>SUMIFS('Prima Nota ENTRATE'!$H$5:$H$2000,'Prima Nota ENTRATE'!$C$5:$C$2000,J$4,'Prima Nota ENTRATE'!$D$5:$D$2000,$C5)</f>
        <v>0</v>
      </c>
      <c r="K5" s="370">
        <f>SUMIFS('Prima Nota ENTRATE'!$H$5:$H$2000,'Prima Nota ENTRATE'!$C$5:$C$2000,K$4,'Prima Nota ENTRATE'!$D$5:$D$2000,$C5)</f>
        <v>0</v>
      </c>
      <c r="L5" s="370">
        <f>SUMIFS('Prima Nota ENTRATE'!$H$5:$H$2000,'Prima Nota ENTRATE'!$C$5:$C$2000,L$4,'Prima Nota ENTRATE'!$D$5:$D$2000,$C5)</f>
        <v>0</v>
      </c>
      <c r="M5" s="370">
        <f>SUMIFS('Prima Nota ENTRATE'!$H$5:$H$2000,'Prima Nota ENTRATE'!$C$5:$C$2000,M$4,'Prima Nota ENTRATE'!$D$5:$D$2000,$C5)</f>
        <v>0</v>
      </c>
      <c r="N5" s="370">
        <f>SUMIFS('Prima Nota ENTRATE'!$H$5:$H$2000,'Prima Nota ENTRATE'!$C$5:$C$2000,N$4,'Prima Nota ENTRATE'!$D$5:$D$2000,$C5)</f>
        <v>0</v>
      </c>
      <c r="O5" s="370">
        <f>SUMIFS('Prima Nota ENTRATE'!$H$5:$H$2000,'Prima Nota ENTRATE'!$C$5:$C$2000,O$4,'Prima Nota ENTRATE'!$D$5:$D$2000,$C5)</f>
        <v>0</v>
      </c>
      <c r="P5" s="370">
        <f>SUMIFS('Prima Nota ENTRATE'!$H$5:$H$2000,'Prima Nota ENTRATE'!$C$5:$C$2000,P$4,'Prima Nota ENTRATE'!$D$5:$D$2000,$C5)</f>
        <v>0</v>
      </c>
      <c r="Q5" s="371">
        <f t="shared" ref="Q5:Q75" si="0">SUM(E5:P5)</f>
        <v>0</v>
      </c>
      <c r="R5" s="127"/>
    </row>
    <row r="6" spans="1:18" ht="14.25">
      <c r="A6" s="429">
        <v>11</v>
      </c>
      <c r="B6" s="329"/>
      <c r="C6" s="426">
        <f>A6</f>
        <v>11</v>
      </c>
      <c r="D6" s="481" t="s">
        <v>73</v>
      </c>
      <c r="E6" s="320">
        <f>SUMIFS('Prima Nota ENTRATE'!$H$5:$H$2000,'Prima Nota ENTRATE'!$C$5:$C$2000,E$4,'Prima Nota ENTRATE'!$D$5:$D$2000,$C6)</f>
        <v>0</v>
      </c>
      <c r="F6" s="320">
        <f>SUMIFS('Prima Nota ENTRATE'!$H$5:$H$2000,'Prima Nota ENTRATE'!$C$5:$C$2000,F$4,'Prima Nota ENTRATE'!$D$5:$D$2000,$C6)</f>
        <v>0</v>
      </c>
      <c r="G6" s="320">
        <f>SUMIFS('Prima Nota ENTRATE'!$H$5:$H$2000,'Prima Nota ENTRATE'!$C$5:$C$2000,G$4,'Prima Nota ENTRATE'!$D$5:$D$2000,$C6)</f>
        <v>0</v>
      </c>
      <c r="H6" s="320">
        <f>SUMIFS('Prima Nota ENTRATE'!$H$5:$H$2000,'Prima Nota ENTRATE'!$C$5:$C$2000,H$4,'Prima Nota ENTRATE'!$D$5:$D$2000,$C6)</f>
        <v>0</v>
      </c>
      <c r="I6" s="320">
        <f>SUMIFS('Prima Nota ENTRATE'!$H$5:$H$2000,'Prima Nota ENTRATE'!$C$5:$C$2000,I$4,'Prima Nota ENTRATE'!$D$5:$D$2000,$C6)</f>
        <v>0</v>
      </c>
      <c r="J6" s="320">
        <f>SUMIFS('Prima Nota ENTRATE'!$H$5:$H$2000,'Prima Nota ENTRATE'!$C$5:$C$2000,J$4,'Prima Nota ENTRATE'!$D$5:$D$2000,$C6)</f>
        <v>0</v>
      </c>
      <c r="K6" s="320">
        <f>SUMIFS('Prima Nota ENTRATE'!$H$5:$H$2000,'Prima Nota ENTRATE'!$C$5:$C$2000,K$4,'Prima Nota ENTRATE'!$D$5:$D$2000,$C6)</f>
        <v>0</v>
      </c>
      <c r="L6" s="320">
        <f>SUMIFS('Prima Nota ENTRATE'!$H$5:$H$2000,'Prima Nota ENTRATE'!$C$5:$C$2000,L$4,'Prima Nota ENTRATE'!$D$5:$D$2000,$C6)</f>
        <v>0</v>
      </c>
      <c r="M6" s="320">
        <f>SUMIFS('Prima Nota ENTRATE'!$H$5:$H$2000,'Prima Nota ENTRATE'!$C$5:$C$2000,M$4,'Prima Nota ENTRATE'!$D$5:$D$2000,$C6)</f>
        <v>0</v>
      </c>
      <c r="N6" s="320">
        <f>SUMIFS('Prima Nota ENTRATE'!$H$5:$H$2000,'Prima Nota ENTRATE'!$C$5:$C$2000,N$4,'Prima Nota ENTRATE'!$D$5:$D$2000,$C6)</f>
        <v>0</v>
      </c>
      <c r="O6" s="320">
        <f>SUMIFS('Prima Nota ENTRATE'!$H$5:$H$2000,'Prima Nota ENTRATE'!$C$5:$C$2000,O$4,'Prima Nota ENTRATE'!$D$5:$D$2000,$C6)</f>
        <v>0</v>
      </c>
      <c r="P6" s="320">
        <f>SUMIFS('Prima Nota ENTRATE'!$H$5:$H$2000,'Prima Nota ENTRATE'!$C$5:$C$2000,P$4,'Prima Nota ENTRATE'!$D$5:$D$2000,$C6)</f>
        <v>0</v>
      </c>
      <c r="Q6" s="321">
        <f t="shared" si="0"/>
        <v>0</v>
      </c>
      <c r="R6" s="127"/>
    </row>
    <row r="7" spans="1:18" ht="14.25">
      <c r="A7" s="429"/>
      <c r="B7" s="329"/>
      <c r="C7" s="427">
        <f>A7</f>
        <v>0</v>
      </c>
      <c r="D7" s="482"/>
      <c r="E7" s="319">
        <f>SUMIFS('Prima Nota ENTRATE'!$H$5:$H$2000,'Prima Nota ENTRATE'!$C$5:$C$2000,E$4,'Prima Nota ENTRATE'!$D$5:$D$2000,$C7)</f>
        <v>0</v>
      </c>
      <c r="F7" s="319">
        <f>SUMIFS('Prima Nota ENTRATE'!$H$5:$H$2000,'Prima Nota ENTRATE'!$C$5:$C$2000,F$4,'Prima Nota ENTRATE'!$D$5:$D$2000,$C7)</f>
        <v>0</v>
      </c>
      <c r="G7" s="319">
        <f>SUMIFS('Prima Nota ENTRATE'!$H$5:$H$2000,'Prima Nota ENTRATE'!$C$5:$C$2000,G$4,'Prima Nota ENTRATE'!$D$5:$D$2000,$C7)</f>
        <v>0</v>
      </c>
      <c r="H7" s="319">
        <f>SUMIFS('Prima Nota ENTRATE'!$H$5:$H$2000,'Prima Nota ENTRATE'!$C$5:$C$2000,H$4,'Prima Nota ENTRATE'!$D$5:$D$2000,$C7)</f>
        <v>0</v>
      </c>
      <c r="I7" s="319">
        <f>SUMIFS('Prima Nota ENTRATE'!$H$5:$H$2000,'Prima Nota ENTRATE'!$C$5:$C$2000,I$4,'Prima Nota ENTRATE'!$D$5:$D$2000,$C7)</f>
        <v>0</v>
      </c>
      <c r="J7" s="319">
        <f>SUMIFS('Prima Nota ENTRATE'!$H$5:$H$2000,'Prima Nota ENTRATE'!$C$5:$C$2000,J$4,'Prima Nota ENTRATE'!$D$5:$D$2000,$C7)</f>
        <v>0</v>
      </c>
      <c r="K7" s="319">
        <f>SUMIFS('Prima Nota ENTRATE'!$H$5:$H$2000,'Prima Nota ENTRATE'!$C$5:$C$2000,K$4,'Prima Nota ENTRATE'!$D$5:$D$2000,$C7)</f>
        <v>0</v>
      </c>
      <c r="L7" s="319">
        <f>SUMIFS('Prima Nota ENTRATE'!$H$5:$H$2000,'Prima Nota ENTRATE'!$C$5:$C$2000,L$4,'Prima Nota ENTRATE'!$D$5:$D$2000,$C7)</f>
        <v>0</v>
      </c>
      <c r="M7" s="319">
        <f>SUMIFS('Prima Nota ENTRATE'!$H$5:$H$2000,'Prima Nota ENTRATE'!$C$5:$C$2000,M$4,'Prima Nota ENTRATE'!$D$5:$D$2000,$C7)</f>
        <v>0</v>
      </c>
      <c r="N7" s="319">
        <f>SUMIFS('Prima Nota ENTRATE'!$H$5:$H$2000,'Prima Nota ENTRATE'!$C$5:$C$2000,N$4,'Prima Nota ENTRATE'!$D$5:$D$2000,$C7)</f>
        <v>0</v>
      </c>
      <c r="O7" s="319">
        <f>SUMIFS('Prima Nota ENTRATE'!$H$5:$H$2000,'Prima Nota ENTRATE'!$C$5:$C$2000,O$4,'Prima Nota ENTRATE'!$D$5:$D$2000,$C7)</f>
        <v>0</v>
      </c>
      <c r="P7" s="319">
        <f>SUMIFS('Prima Nota ENTRATE'!$H$5:$H$2000,'Prima Nota ENTRATE'!$C$5:$C$2000,P$4,'Prima Nota ENTRATE'!$D$5:$D$2000,$C7)</f>
        <v>0</v>
      </c>
      <c r="Q7" s="142">
        <f>SUM(E7:P7)</f>
        <v>0</v>
      </c>
      <c r="R7" s="127"/>
    </row>
    <row r="8" spans="1:18" ht="14.25">
      <c r="A8" s="429"/>
      <c r="B8" s="329"/>
      <c r="C8" s="427">
        <f>A8</f>
        <v>0</v>
      </c>
      <c r="D8" s="482"/>
      <c r="E8" s="319">
        <f>SUMIFS('Prima Nota ENTRATE'!$H$5:$H$2000,'Prima Nota ENTRATE'!$C$5:$C$2000,E$4,'Prima Nota ENTRATE'!$D$5:$D$2000,$C8)</f>
        <v>0</v>
      </c>
      <c r="F8" s="319">
        <f>SUMIFS('Prima Nota ENTRATE'!$H$5:$H$2000,'Prima Nota ENTRATE'!$C$5:$C$2000,F$4,'Prima Nota ENTRATE'!$D$5:$D$2000,$C8)</f>
        <v>0</v>
      </c>
      <c r="G8" s="319">
        <f>SUMIFS('Prima Nota ENTRATE'!$H$5:$H$2000,'Prima Nota ENTRATE'!$C$5:$C$2000,G$4,'Prima Nota ENTRATE'!$D$5:$D$2000,$C8)</f>
        <v>0</v>
      </c>
      <c r="H8" s="319">
        <f>SUMIFS('Prima Nota ENTRATE'!$H$5:$H$2000,'Prima Nota ENTRATE'!$C$5:$C$2000,H$4,'Prima Nota ENTRATE'!$D$5:$D$2000,$C8)</f>
        <v>0</v>
      </c>
      <c r="I8" s="319">
        <f>SUMIFS('Prima Nota ENTRATE'!$H$5:$H$2000,'Prima Nota ENTRATE'!$C$5:$C$2000,I$4,'Prima Nota ENTRATE'!$D$5:$D$2000,$C8)</f>
        <v>0</v>
      </c>
      <c r="J8" s="319">
        <f>SUMIFS('Prima Nota ENTRATE'!$H$5:$H$2000,'Prima Nota ENTRATE'!$C$5:$C$2000,J$4,'Prima Nota ENTRATE'!$D$5:$D$2000,$C8)</f>
        <v>0</v>
      </c>
      <c r="K8" s="319">
        <f>SUMIFS('Prima Nota ENTRATE'!$H$5:$H$2000,'Prima Nota ENTRATE'!$C$5:$C$2000,K$4,'Prima Nota ENTRATE'!$D$5:$D$2000,$C8)</f>
        <v>0</v>
      </c>
      <c r="L8" s="319">
        <f>SUMIFS('Prima Nota ENTRATE'!$H$5:$H$2000,'Prima Nota ENTRATE'!$C$5:$C$2000,L$4,'Prima Nota ENTRATE'!$D$5:$D$2000,$C8)</f>
        <v>0</v>
      </c>
      <c r="M8" s="319">
        <f>SUMIFS('Prima Nota ENTRATE'!$H$5:$H$2000,'Prima Nota ENTRATE'!$C$5:$C$2000,M$4,'Prima Nota ENTRATE'!$D$5:$D$2000,$C8)</f>
        <v>0</v>
      </c>
      <c r="N8" s="319">
        <f>SUMIFS('Prima Nota ENTRATE'!$H$5:$H$2000,'Prima Nota ENTRATE'!$C$5:$C$2000,N$4,'Prima Nota ENTRATE'!$D$5:$D$2000,$C8)</f>
        <v>0</v>
      </c>
      <c r="O8" s="319">
        <f>SUMIFS('Prima Nota ENTRATE'!$H$5:$H$2000,'Prima Nota ENTRATE'!$C$5:$C$2000,O$4,'Prima Nota ENTRATE'!$D$5:$D$2000,$C8)</f>
        <v>0</v>
      </c>
      <c r="P8" s="319">
        <f>SUMIFS('Prima Nota ENTRATE'!$H$5:$H$2000,'Prima Nota ENTRATE'!$C$5:$C$2000,P$4,'Prima Nota ENTRATE'!$D$5:$D$2000,$C8)</f>
        <v>0</v>
      </c>
      <c r="Q8" s="142">
        <f>SUM(E8:P8)</f>
        <v>0</v>
      </c>
      <c r="R8" s="127"/>
    </row>
    <row r="9" spans="1:18" ht="14.25">
      <c r="A9" s="429"/>
      <c r="B9" s="329"/>
      <c r="C9" s="427">
        <f>A9</f>
        <v>0</v>
      </c>
      <c r="D9" s="482" t="s">
        <v>74</v>
      </c>
      <c r="E9" s="319">
        <f>SUMIFS('Prima Nota ENTRATE'!$H$5:$H$2000,'Prima Nota ENTRATE'!$C$5:$C$2000,E$4,'Prima Nota ENTRATE'!$D$5:$D$2000,$C9)</f>
        <v>0</v>
      </c>
      <c r="F9" s="319">
        <f>SUMIFS('Prima Nota ENTRATE'!$H$5:$H$2000,'Prima Nota ENTRATE'!$C$5:$C$2000,F$4,'Prima Nota ENTRATE'!$D$5:$D$2000,$C9)</f>
        <v>0</v>
      </c>
      <c r="G9" s="319">
        <f>SUMIFS('Prima Nota ENTRATE'!$H$5:$H$2000,'Prima Nota ENTRATE'!$C$5:$C$2000,G$4,'Prima Nota ENTRATE'!$D$5:$D$2000,$C9)</f>
        <v>0</v>
      </c>
      <c r="H9" s="319">
        <f>SUMIFS('Prima Nota ENTRATE'!$H$5:$H$2000,'Prima Nota ENTRATE'!$C$5:$C$2000,H$4,'Prima Nota ENTRATE'!$D$5:$D$2000,$C9)</f>
        <v>0</v>
      </c>
      <c r="I9" s="319">
        <f>SUMIFS('Prima Nota ENTRATE'!$H$5:$H$2000,'Prima Nota ENTRATE'!$C$5:$C$2000,I$4,'Prima Nota ENTRATE'!$D$5:$D$2000,$C9)</f>
        <v>0</v>
      </c>
      <c r="J9" s="319">
        <f>SUMIFS('Prima Nota ENTRATE'!$H$5:$H$2000,'Prima Nota ENTRATE'!$C$5:$C$2000,J$4,'Prima Nota ENTRATE'!$D$5:$D$2000,$C9)</f>
        <v>0</v>
      </c>
      <c r="K9" s="319">
        <f>SUMIFS('Prima Nota ENTRATE'!$H$5:$H$2000,'Prima Nota ENTRATE'!$C$5:$C$2000,K$4,'Prima Nota ENTRATE'!$D$5:$D$2000,$C9)</f>
        <v>0</v>
      </c>
      <c r="L9" s="319">
        <f>SUMIFS('Prima Nota ENTRATE'!$H$5:$H$2000,'Prima Nota ENTRATE'!$C$5:$C$2000,L$4,'Prima Nota ENTRATE'!$D$5:$D$2000,$C9)</f>
        <v>0</v>
      </c>
      <c r="M9" s="319">
        <f>SUMIFS('Prima Nota ENTRATE'!$H$5:$H$2000,'Prima Nota ENTRATE'!$C$5:$C$2000,M$4,'Prima Nota ENTRATE'!$D$5:$D$2000,$C9)</f>
        <v>0</v>
      </c>
      <c r="N9" s="319">
        <f>SUMIFS('Prima Nota ENTRATE'!$H$5:$H$2000,'Prima Nota ENTRATE'!$C$5:$C$2000,N$4,'Prima Nota ENTRATE'!$D$5:$D$2000,$C9)</f>
        <v>0</v>
      </c>
      <c r="O9" s="319">
        <f>SUMIFS('Prima Nota ENTRATE'!$H$5:$H$2000,'Prima Nota ENTRATE'!$C$5:$C$2000,O$4,'Prima Nota ENTRATE'!$D$5:$D$2000,$C9)</f>
        <v>0</v>
      </c>
      <c r="P9" s="319">
        <f>SUMIFS('Prima Nota ENTRATE'!$H$5:$H$2000,'Prima Nota ENTRATE'!$C$5:$C$2000,P$4,'Prima Nota ENTRATE'!$D$5:$D$2000,$C9)</f>
        <v>0</v>
      </c>
      <c r="Q9" s="142">
        <f t="shared" si="0"/>
        <v>0</v>
      </c>
      <c r="R9" s="127"/>
    </row>
    <row r="10" spans="1:18" ht="15" thickBot="1">
      <c r="A10" s="429"/>
      <c r="B10" s="419"/>
      <c r="C10" s="428">
        <f>A10</f>
        <v>0</v>
      </c>
      <c r="D10" s="483" t="s">
        <v>75</v>
      </c>
      <c r="E10" s="372">
        <f>SUMIFS('Prima Nota ENTRATE'!$H$5:$H$2000,'Prima Nota ENTRATE'!$C$5:$C$2000,E$4,'Prima Nota ENTRATE'!$D$5:$D$2000,$C10)</f>
        <v>0</v>
      </c>
      <c r="F10" s="372">
        <f>SUMIFS('Prima Nota ENTRATE'!$H$5:$H$2000,'Prima Nota ENTRATE'!$C$5:$C$2000,F$4,'Prima Nota ENTRATE'!$D$5:$D$2000,$C10)</f>
        <v>0</v>
      </c>
      <c r="G10" s="372">
        <f>SUMIFS('Prima Nota ENTRATE'!$H$5:$H$2000,'Prima Nota ENTRATE'!$C$5:$C$2000,G$4,'Prima Nota ENTRATE'!$D$5:$D$2000,$C10)</f>
        <v>0</v>
      </c>
      <c r="H10" s="372">
        <f>SUMIFS('Prima Nota ENTRATE'!$H$5:$H$2000,'Prima Nota ENTRATE'!$C$5:$C$2000,H$4,'Prima Nota ENTRATE'!$D$5:$D$2000,$C10)</f>
        <v>0</v>
      </c>
      <c r="I10" s="372">
        <f>SUMIFS('Prima Nota ENTRATE'!$H$5:$H$2000,'Prima Nota ENTRATE'!$C$5:$C$2000,I$4,'Prima Nota ENTRATE'!$D$5:$D$2000,$C10)</f>
        <v>0</v>
      </c>
      <c r="J10" s="372">
        <f>SUMIFS('Prima Nota ENTRATE'!$H$5:$H$2000,'Prima Nota ENTRATE'!$C$5:$C$2000,J$4,'Prima Nota ENTRATE'!$D$5:$D$2000,$C10)</f>
        <v>0</v>
      </c>
      <c r="K10" s="372">
        <f>SUMIFS('Prima Nota ENTRATE'!$H$5:$H$2000,'Prima Nota ENTRATE'!$C$5:$C$2000,K$4,'Prima Nota ENTRATE'!$D$5:$D$2000,$C10)</f>
        <v>0</v>
      </c>
      <c r="L10" s="372">
        <f>SUMIFS('Prima Nota ENTRATE'!$H$5:$H$2000,'Prima Nota ENTRATE'!$C$5:$C$2000,L$4,'Prima Nota ENTRATE'!$D$5:$D$2000,$C10)</f>
        <v>0</v>
      </c>
      <c r="M10" s="372">
        <f>SUMIFS('Prima Nota ENTRATE'!$H$5:$H$2000,'Prima Nota ENTRATE'!$C$5:$C$2000,M$4,'Prima Nota ENTRATE'!$D$5:$D$2000,$C10)</f>
        <v>0</v>
      </c>
      <c r="N10" s="372">
        <f>SUMIFS('Prima Nota ENTRATE'!$H$5:$H$2000,'Prima Nota ENTRATE'!$C$5:$C$2000,N$4,'Prima Nota ENTRATE'!$D$5:$D$2000,$C10)</f>
        <v>0</v>
      </c>
      <c r="O10" s="372">
        <f>SUMIFS('Prima Nota ENTRATE'!$H$5:$H$2000,'Prima Nota ENTRATE'!$C$5:$C$2000,O$4,'Prima Nota ENTRATE'!$D$5:$D$2000,$C10)</f>
        <v>0</v>
      </c>
      <c r="P10" s="372">
        <f>SUMIFS('Prima Nota ENTRATE'!$H$5:$H$2000,'Prima Nota ENTRATE'!$C$5:$C$2000,P$4,'Prima Nota ENTRATE'!$D$5:$D$2000,$C10)</f>
        <v>0</v>
      </c>
      <c r="Q10" s="373">
        <f t="shared" si="0"/>
        <v>0</v>
      </c>
      <c r="R10" s="127"/>
    </row>
    <row r="11" spans="1:18" ht="16.5" thickTop="1" thickBot="1">
      <c r="A11" s="422"/>
      <c r="B11" s="323">
        <v>1</v>
      </c>
      <c r="C11" s="357"/>
      <c r="D11" s="316" t="s">
        <v>76</v>
      </c>
      <c r="E11" s="317">
        <f>SUM(E$5:E$10)</f>
        <v>0</v>
      </c>
      <c r="F11" s="317">
        <f t="shared" ref="F11:P11" si="1">SUM(F$5:F$10)</f>
        <v>0</v>
      </c>
      <c r="G11" s="317">
        <f t="shared" si="1"/>
        <v>0</v>
      </c>
      <c r="H11" s="317">
        <f t="shared" si="1"/>
        <v>0</v>
      </c>
      <c r="I11" s="317">
        <f t="shared" si="1"/>
        <v>0</v>
      </c>
      <c r="J11" s="317">
        <f t="shared" si="1"/>
        <v>0</v>
      </c>
      <c r="K11" s="317">
        <f t="shared" si="1"/>
        <v>0</v>
      </c>
      <c r="L11" s="317">
        <f t="shared" si="1"/>
        <v>0</v>
      </c>
      <c r="M11" s="317">
        <f t="shared" si="1"/>
        <v>0</v>
      </c>
      <c r="N11" s="317">
        <f t="shared" si="1"/>
        <v>0</v>
      </c>
      <c r="O11" s="317">
        <f t="shared" si="1"/>
        <v>0</v>
      </c>
      <c r="P11" s="317">
        <f t="shared" si="1"/>
        <v>0</v>
      </c>
      <c r="Q11" s="318">
        <f t="shared" si="0"/>
        <v>0</v>
      </c>
      <c r="R11" s="374">
        <f>SUM(Q5:Q10)</f>
        <v>0</v>
      </c>
    </row>
    <row r="12" spans="1:18" ht="18" thickTop="1" thickBot="1">
      <c r="A12" s="422"/>
      <c r="B12" s="418"/>
      <c r="C12" s="431">
        <v>2</v>
      </c>
      <c r="D12" s="369" t="s">
        <v>77</v>
      </c>
      <c r="E12" s="370">
        <f>SUMIFS('Prima Nota ENTRATE'!$H$5:$H$2000,'Prima Nota ENTRATE'!$C$5:$C$2000,E$4,'Prima Nota ENTRATE'!$D$5:$D$2000,$C12)</f>
        <v>0</v>
      </c>
      <c r="F12" s="370">
        <f>SUMIFS('Prima Nota ENTRATE'!$H$5:$H$2000,'Prima Nota ENTRATE'!$C$5:$C$2000,F$4,'Prima Nota ENTRATE'!$D$5:$D$2000,$C12)</f>
        <v>0</v>
      </c>
      <c r="G12" s="370">
        <f>SUMIFS('Prima Nota ENTRATE'!$H$5:$H$2000,'Prima Nota ENTRATE'!$C$5:$C$2000,G$4,'Prima Nota ENTRATE'!$D$5:$D$2000,$C12)</f>
        <v>0</v>
      </c>
      <c r="H12" s="370">
        <f>SUMIFS('Prima Nota ENTRATE'!$H$5:$H$2000,'Prima Nota ENTRATE'!$C$5:$C$2000,H$4,'Prima Nota ENTRATE'!$D$5:$D$2000,$C12)</f>
        <v>0</v>
      </c>
      <c r="I12" s="370">
        <f>SUMIFS('Prima Nota ENTRATE'!$H$5:$H$2000,'Prima Nota ENTRATE'!$C$5:$C$2000,I$4,'Prima Nota ENTRATE'!$D$5:$D$2000,$C12)</f>
        <v>0</v>
      </c>
      <c r="J12" s="370">
        <f>SUMIFS('Prima Nota ENTRATE'!$H$5:$H$2000,'Prima Nota ENTRATE'!$C$5:$C$2000,J$4,'Prima Nota ENTRATE'!$D$5:$D$2000,$C12)</f>
        <v>0</v>
      </c>
      <c r="K12" s="370">
        <f>SUMIFS('Prima Nota ENTRATE'!$H$5:$H$2000,'Prima Nota ENTRATE'!$C$5:$C$2000,K$4,'Prima Nota ENTRATE'!$D$5:$D$2000,$C12)</f>
        <v>0</v>
      </c>
      <c r="L12" s="370">
        <f>SUMIFS('Prima Nota ENTRATE'!$H$5:$H$2000,'Prima Nota ENTRATE'!$C$5:$C$2000,L$4,'Prima Nota ENTRATE'!$D$5:$D$2000,$C12)</f>
        <v>0</v>
      </c>
      <c r="M12" s="370">
        <f>SUMIFS('Prima Nota ENTRATE'!$H$5:$H$2000,'Prima Nota ENTRATE'!$C$5:$C$2000,M$4,'Prima Nota ENTRATE'!$D$5:$D$2000,$C12)</f>
        <v>0</v>
      </c>
      <c r="N12" s="370">
        <f>SUMIFS('Prima Nota ENTRATE'!$H$5:$H$2000,'Prima Nota ENTRATE'!$C$5:$C$2000,N$4,'Prima Nota ENTRATE'!$D$5:$D$2000,$C12)</f>
        <v>0</v>
      </c>
      <c r="O12" s="370">
        <f>SUMIFS('Prima Nota ENTRATE'!$H$5:$H$2000,'Prima Nota ENTRATE'!$C$5:$C$2000,O$4,'Prima Nota ENTRATE'!$D$5:$D$2000,$C12)</f>
        <v>0</v>
      </c>
      <c r="P12" s="370">
        <f>SUMIFS('Prima Nota ENTRATE'!$H$5:$H$2000,'Prima Nota ENTRATE'!$C$5:$C$2000,P$4,'Prima Nota ENTRATE'!$D$5:$D$2000,$C12)</f>
        <v>0</v>
      </c>
      <c r="Q12" s="371">
        <f t="shared" si="0"/>
        <v>0</v>
      </c>
      <c r="R12" s="127"/>
    </row>
    <row r="13" spans="1:18" ht="15">
      <c r="A13" s="429"/>
      <c r="B13" s="328"/>
      <c r="C13" s="426">
        <f>A13</f>
        <v>0</v>
      </c>
      <c r="D13" s="481" t="s">
        <v>78</v>
      </c>
      <c r="E13" s="319">
        <f>SUMIFS('Prima Nota ENTRATE'!$H$5:$H$2000,'Prima Nota ENTRATE'!$C$5:$C$2000,E$4,'Prima Nota ENTRATE'!$D$5:$D$2000,$C13)</f>
        <v>0</v>
      </c>
      <c r="F13" s="319">
        <f>SUMIFS('Prima Nota ENTRATE'!$H$5:$H$2000,'Prima Nota ENTRATE'!$C$5:$C$2000,F$4,'Prima Nota ENTRATE'!$D$5:$D$2000,$C13)</f>
        <v>0</v>
      </c>
      <c r="G13" s="319">
        <f>SUMIFS('Prima Nota ENTRATE'!$H$5:$H$2000,'Prima Nota ENTRATE'!$C$5:$C$2000,G$4,'Prima Nota ENTRATE'!$D$5:$D$2000,$C13)</f>
        <v>0</v>
      </c>
      <c r="H13" s="319">
        <f>SUMIFS('Prima Nota ENTRATE'!$H$5:$H$2000,'Prima Nota ENTRATE'!$C$5:$C$2000,H$4,'Prima Nota ENTRATE'!$D$5:$D$2000,$C13)</f>
        <v>0</v>
      </c>
      <c r="I13" s="319">
        <f>SUMIFS('Prima Nota ENTRATE'!$H$5:$H$2000,'Prima Nota ENTRATE'!$C$5:$C$2000,I$4,'Prima Nota ENTRATE'!$D$5:$D$2000,$C13)</f>
        <v>0</v>
      </c>
      <c r="J13" s="319">
        <f>SUMIFS('Prima Nota ENTRATE'!$H$5:$H$2000,'Prima Nota ENTRATE'!$C$5:$C$2000,J$4,'Prima Nota ENTRATE'!$D$5:$D$2000,$C13)</f>
        <v>0</v>
      </c>
      <c r="K13" s="319">
        <f>SUMIFS('Prima Nota ENTRATE'!$H$5:$H$2000,'Prima Nota ENTRATE'!$C$5:$C$2000,K$4,'Prima Nota ENTRATE'!$D$5:$D$2000,$C13)</f>
        <v>0</v>
      </c>
      <c r="L13" s="319">
        <f>SUMIFS('Prima Nota ENTRATE'!$H$5:$H$2000,'Prima Nota ENTRATE'!$C$5:$C$2000,L$4,'Prima Nota ENTRATE'!$D$5:$D$2000,$C13)</f>
        <v>0</v>
      </c>
      <c r="M13" s="319">
        <f>SUMIFS('Prima Nota ENTRATE'!$H$5:$H$2000,'Prima Nota ENTRATE'!$C$5:$C$2000,M$4,'Prima Nota ENTRATE'!$D$5:$D$2000,$C13)</f>
        <v>0</v>
      </c>
      <c r="N13" s="319">
        <f>SUMIFS('Prima Nota ENTRATE'!$H$5:$H$2000,'Prima Nota ENTRATE'!$C$5:$C$2000,N$4,'Prima Nota ENTRATE'!$D$5:$D$2000,$C13)</f>
        <v>0</v>
      </c>
      <c r="O13" s="319">
        <f>SUMIFS('Prima Nota ENTRATE'!$H$5:$H$2000,'Prima Nota ENTRATE'!$C$5:$C$2000,O$4,'Prima Nota ENTRATE'!$D$5:$D$2000,$C13)</f>
        <v>0</v>
      </c>
      <c r="P13" s="319">
        <f>SUMIFS('Prima Nota ENTRATE'!$H$5:$H$2000,'Prima Nota ENTRATE'!$C$5:$C$2000,P$4,'Prima Nota ENTRATE'!$D$5:$D$2000,$C13)</f>
        <v>0</v>
      </c>
      <c r="Q13" s="142">
        <f t="shared" si="0"/>
        <v>0</v>
      </c>
      <c r="R13" s="127"/>
    </row>
    <row r="14" spans="1:18" ht="14.25">
      <c r="A14" s="429"/>
      <c r="B14" s="329"/>
      <c r="C14" s="427">
        <f>A14</f>
        <v>0</v>
      </c>
      <c r="D14" s="482" t="s">
        <v>79</v>
      </c>
      <c r="E14" s="319">
        <f>SUMIFS('Prima Nota ENTRATE'!$H$5:$H$2000,'Prima Nota ENTRATE'!$C$5:$C$2000,E$4,'Prima Nota ENTRATE'!$D$5:$D$2000,$C14)</f>
        <v>0</v>
      </c>
      <c r="F14" s="319">
        <f>SUMIFS('Prima Nota ENTRATE'!$H$5:$H$2000,'Prima Nota ENTRATE'!$C$5:$C$2000,F$4,'Prima Nota ENTRATE'!$D$5:$D$2000,$C14)</f>
        <v>0</v>
      </c>
      <c r="G14" s="319">
        <f>SUMIFS('Prima Nota ENTRATE'!$H$5:$H$2000,'Prima Nota ENTRATE'!$C$5:$C$2000,G$4,'Prima Nota ENTRATE'!$D$5:$D$2000,$C14)</f>
        <v>0</v>
      </c>
      <c r="H14" s="319">
        <f>SUMIFS('Prima Nota ENTRATE'!$H$5:$H$2000,'Prima Nota ENTRATE'!$C$5:$C$2000,H$4,'Prima Nota ENTRATE'!$D$5:$D$2000,$C14)</f>
        <v>0</v>
      </c>
      <c r="I14" s="319">
        <f>SUMIFS('Prima Nota ENTRATE'!$H$5:$H$2000,'Prima Nota ENTRATE'!$C$5:$C$2000,I$4,'Prima Nota ENTRATE'!$D$5:$D$2000,$C14)</f>
        <v>0</v>
      </c>
      <c r="J14" s="319">
        <f>SUMIFS('Prima Nota ENTRATE'!$H$5:$H$2000,'Prima Nota ENTRATE'!$C$5:$C$2000,J$4,'Prima Nota ENTRATE'!$D$5:$D$2000,$C14)</f>
        <v>0</v>
      </c>
      <c r="K14" s="319">
        <f>SUMIFS('Prima Nota ENTRATE'!$H$5:$H$2000,'Prima Nota ENTRATE'!$C$5:$C$2000,K$4,'Prima Nota ENTRATE'!$D$5:$D$2000,$C14)</f>
        <v>0</v>
      </c>
      <c r="L14" s="319">
        <f>SUMIFS('Prima Nota ENTRATE'!$H$5:$H$2000,'Prima Nota ENTRATE'!$C$5:$C$2000,L$4,'Prima Nota ENTRATE'!$D$5:$D$2000,$C14)</f>
        <v>0</v>
      </c>
      <c r="M14" s="319">
        <f>SUMIFS('Prima Nota ENTRATE'!$H$5:$H$2000,'Prima Nota ENTRATE'!$C$5:$C$2000,M$4,'Prima Nota ENTRATE'!$D$5:$D$2000,$C14)</f>
        <v>0</v>
      </c>
      <c r="N14" s="319">
        <f>SUMIFS('Prima Nota ENTRATE'!$H$5:$H$2000,'Prima Nota ENTRATE'!$C$5:$C$2000,N$4,'Prima Nota ENTRATE'!$D$5:$D$2000,$C14)</f>
        <v>0</v>
      </c>
      <c r="O14" s="319">
        <f>SUMIFS('Prima Nota ENTRATE'!$H$5:$H$2000,'Prima Nota ENTRATE'!$C$5:$C$2000,O$4,'Prima Nota ENTRATE'!$D$5:$D$2000,$C14)</f>
        <v>0</v>
      </c>
      <c r="P14" s="319">
        <f>SUMIFS('Prima Nota ENTRATE'!$H$5:$H$2000,'Prima Nota ENTRATE'!$C$5:$C$2000,P$4,'Prima Nota ENTRATE'!$D$5:$D$2000,$C14)</f>
        <v>0</v>
      </c>
      <c r="Q14" s="142">
        <f t="shared" si="0"/>
        <v>0</v>
      </c>
      <c r="R14" s="127"/>
    </row>
    <row r="15" spans="1:18" ht="14.25">
      <c r="A15" s="429"/>
      <c r="B15" s="329"/>
      <c r="C15" s="428">
        <f>A15</f>
        <v>0</v>
      </c>
      <c r="D15" s="482"/>
      <c r="E15" s="319">
        <f>SUMIFS('Prima Nota ENTRATE'!$H$5:$H$2000,'Prima Nota ENTRATE'!$C$5:$C$2000,E$4,'Prima Nota ENTRATE'!$D$5:$D$2000,$C15)</f>
        <v>0</v>
      </c>
      <c r="F15" s="319">
        <f>SUMIFS('Prima Nota ENTRATE'!$H$5:$H$2000,'Prima Nota ENTRATE'!$C$5:$C$2000,F$4,'Prima Nota ENTRATE'!$D$5:$D$2000,$C15)</f>
        <v>0</v>
      </c>
      <c r="G15" s="319">
        <f>SUMIFS('Prima Nota ENTRATE'!$H$5:$H$2000,'Prima Nota ENTRATE'!$C$5:$C$2000,G$4,'Prima Nota ENTRATE'!$D$5:$D$2000,$C15)</f>
        <v>0</v>
      </c>
      <c r="H15" s="319">
        <f>SUMIFS('Prima Nota ENTRATE'!$H$5:$H$2000,'Prima Nota ENTRATE'!$C$5:$C$2000,H$4,'Prima Nota ENTRATE'!$D$5:$D$2000,$C15)</f>
        <v>0</v>
      </c>
      <c r="I15" s="319">
        <f>SUMIFS('Prima Nota ENTRATE'!$H$5:$H$2000,'Prima Nota ENTRATE'!$C$5:$C$2000,I$4,'Prima Nota ENTRATE'!$D$5:$D$2000,$C15)</f>
        <v>0</v>
      </c>
      <c r="J15" s="319">
        <f>SUMIFS('Prima Nota ENTRATE'!$H$5:$H$2000,'Prima Nota ENTRATE'!$C$5:$C$2000,J$4,'Prima Nota ENTRATE'!$D$5:$D$2000,$C15)</f>
        <v>0</v>
      </c>
      <c r="K15" s="319">
        <f>SUMIFS('Prima Nota ENTRATE'!$H$5:$H$2000,'Prima Nota ENTRATE'!$C$5:$C$2000,K$4,'Prima Nota ENTRATE'!$D$5:$D$2000,$C15)</f>
        <v>0</v>
      </c>
      <c r="L15" s="319">
        <f>SUMIFS('Prima Nota ENTRATE'!$H$5:$H$2000,'Prima Nota ENTRATE'!$C$5:$C$2000,L$4,'Prima Nota ENTRATE'!$D$5:$D$2000,$C15)</f>
        <v>0</v>
      </c>
      <c r="M15" s="319">
        <f>SUMIFS('Prima Nota ENTRATE'!$H$5:$H$2000,'Prima Nota ENTRATE'!$C$5:$C$2000,M$4,'Prima Nota ENTRATE'!$D$5:$D$2000,$C15)</f>
        <v>0</v>
      </c>
      <c r="N15" s="319">
        <f>SUMIFS('Prima Nota ENTRATE'!$H$5:$H$2000,'Prima Nota ENTRATE'!$C$5:$C$2000,N$4,'Prima Nota ENTRATE'!$D$5:$D$2000,$C15)</f>
        <v>0</v>
      </c>
      <c r="O15" s="319">
        <f>SUMIFS('Prima Nota ENTRATE'!$H$5:$H$2000,'Prima Nota ENTRATE'!$C$5:$C$2000,O$4,'Prima Nota ENTRATE'!$D$5:$D$2000,$C15)</f>
        <v>0</v>
      </c>
      <c r="P15" s="319">
        <f>SUMIFS('Prima Nota ENTRATE'!$H$5:$H$2000,'Prima Nota ENTRATE'!$C$5:$C$2000,P$4,'Prima Nota ENTRATE'!$D$5:$D$2000,$C15)</f>
        <v>0</v>
      </c>
      <c r="Q15" s="142">
        <f t="shared" si="0"/>
        <v>0</v>
      </c>
      <c r="R15" s="127"/>
    </row>
    <row r="16" spans="1:18" ht="15" thickBot="1">
      <c r="A16" s="429"/>
      <c r="B16" s="329"/>
      <c r="C16" s="427">
        <f>A16</f>
        <v>0</v>
      </c>
      <c r="D16" s="482"/>
      <c r="E16" s="319">
        <f>SUMIFS('Prima Nota ENTRATE'!$H$5:$H$2000,'Prima Nota ENTRATE'!$C$5:$C$2000,E$4,'Prima Nota ENTRATE'!$D$5:$D$2000,$C16)</f>
        <v>0</v>
      </c>
      <c r="F16" s="319">
        <f>SUMIFS('Prima Nota ENTRATE'!$H$5:$H$2000,'Prima Nota ENTRATE'!$C$5:$C$2000,F$4,'Prima Nota ENTRATE'!$D$5:$D$2000,$C16)</f>
        <v>0</v>
      </c>
      <c r="G16" s="319">
        <f>SUMIFS('Prima Nota ENTRATE'!$H$5:$H$2000,'Prima Nota ENTRATE'!$C$5:$C$2000,G$4,'Prima Nota ENTRATE'!$D$5:$D$2000,$C16)</f>
        <v>0</v>
      </c>
      <c r="H16" s="319">
        <f>SUMIFS('Prima Nota ENTRATE'!$H$5:$H$2000,'Prima Nota ENTRATE'!$C$5:$C$2000,H$4,'Prima Nota ENTRATE'!$D$5:$D$2000,$C16)</f>
        <v>0</v>
      </c>
      <c r="I16" s="319">
        <f>SUMIFS('Prima Nota ENTRATE'!$H$5:$H$2000,'Prima Nota ENTRATE'!$C$5:$C$2000,I$4,'Prima Nota ENTRATE'!$D$5:$D$2000,$C16)</f>
        <v>0</v>
      </c>
      <c r="J16" s="319">
        <f>SUMIFS('Prima Nota ENTRATE'!$H$5:$H$2000,'Prima Nota ENTRATE'!$C$5:$C$2000,J$4,'Prima Nota ENTRATE'!$D$5:$D$2000,$C16)</f>
        <v>0</v>
      </c>
      <c r="K16" s="319">
        <f>SUMIFS('Prima Nota ENTRATE'!$H$5:$H$2000,'Prima Nota ENTRATE'!$C$5:$C$2000,K$4,'Prima Nota ENTRATE'!$D$5:$D$2000,$C16)</f>
        <v>0</v>
      </c>
      <c r="L16" s="319">
        <f>SUMIFS('Prima Nota ENTRATE'!$H$5:$H$2000,'Prima Nota ENTRATE'!$C$5:$C$2000,L$4,'Prima Nota ENTRATE'!$D$5:$D$2000,$C16)</f>
        <v>0</v>
      </c>
      <c r="M16" s="319">
        <f>SUMIFS('Prima Nota ENTRATE'!$H$5:$H$2000,'Prima Nota ENTRATE'!$C$5:$C$2000,M$4,'Prima Nota ENTRATE'!$D$5:$D$2000,$C16)</f>
        <v>0</v>
      </c>
      <c r="N16" s="319">
        <f>SUMIFS('Prima Nota ENTRATE'!$H$5:$H$2000,'Prima Nota ENTRATE'!$C$5:$C$2000,N$4,'Prima Nota ENTRATE'!$D$5:$D$2000,$C16)</f>
        <v>0</v>
      </c>
      <c r="O16" s="319">
        <f>SUMIFS('Prima Nota ENTRATE'!$H$5:$H$2000,'Prima Nota ENTRATE'!$C$5:$C$2000,O$4,'Prima Nota ENTRATE'!$D$5:$D$2000,$C16)</f>
        <v>0</v>
      </c>
      <c r="P16" s="319">
        <f>SUMIFS('Prima Nota ENTRATE'!$H$5:$H$2000,'Prima Nota ENTRATE'!$C$5:$C$2000,P$4,'Prima Nota ENTRATE'!$D$5:$D$2000,$C16)</f>
        <v>0</v>
      </c>
      <c r="Q16" s="142">
        <f t="shared" si="0"/>
        <v>0</v>
      </c>
      <c r="R16" s="127"/>
    </row>
    <row r="17" spans="1:18" ht="16.5" thickTop="1" thickBot="1">
      <c r="A17" s="422"/>
      <c r="B17" s="323">
        <v>2</v>
      </c>
      <c r="C17" s="357"/>
      <c r="D17" s="316" t="s">
        <v>80</v>
      </c>
      <c r="E17" s="317">
        <f>SUM(E$12:E$16)</f>
        <v>0</v>
      </c>
      <c r="F17" s="317">
        <f t="shared" ref="F17:P17" si="2">SUM(F$12:F$16)</f>
        <v>0</v>
      </c>
      <c r="G17" s="317">
        <f t="shared" si="2"/>
        <v>0</v>
      </c>
      <c r="H17" s="317">
        <f t="shared" si="2"/>
        <v>0</v>
      </c>
      <c r="I17" s="317">
        <f t="shared" si="2"/>
        <v>0</v>
      </c>
      <c r="J17" s="317">
        <f t="shared" si="2"/>
        <v>0</v>
      </c>
      <c r="K17" s="317">
        <f t="shared" si="2"/>
        <v>0</v>
      </c>
      <c r="L17" s="317">
        <f t="shared" si="2"/>
        <v>0</v>
      </c>
      <c r="M17" s="317">
        <f t="shared" si="2"/>
        <v>0</v>
      </c>
      <c r="N17" s="317">
        <f t="shared" si="2"/>
        <v>0</v>
      </c>
      <c r="O17" s="317">
        <f t="shared" si="2"/>
        <v>0</v>
      </c>
      <c r="P17" s="317">
        <f t="shared" si="2"/>
        <v>0</v>
      </c>
      <c r="Q17" s="318">
        <f t="shared" si="0"/>
        <v>0</v>
      </c>
      <c r="R17" s="374">
        <f>SUM(Q12:Q16)</f>
        <v>0</v>
      </c>
    </row>
    <row r="18" spans="1:18" ht="18" thickTop="1" thickBot="1">
      <c r="A18" s="422"/>
      <c r="B18" s="418"/>
      <c r="C18" s="431">
        <v>3</v>
      </c>
      <c r="D18" s="369" t="s">
        <v>81</v>
      </c>
      <c r="E18" s="370">
        <f>SUMIFS('Prima Nota ENTRATE'!$H$5:$H$2000,'Prima Nota ENTRATE'!$C$5:$C$2000,E$4,'Prima Nota ENTRATE'!$D$5:$D$2000,$C18)</f>
        <v>0</v>
      </c>
      <c r="F18" s="370">
        <f>SUMIFS('Prima Nota ENTRATE'!$H$5:$H$2000,'Prima Nota ENTRATE'!$C$5:$C$2000,F$4,'Prima Nota ENTRATE'!$D$5:$D$2000,$C18)</f>
        <v>0</v>
      </c>
      <c r="G18" s="370">
        <f>SUMIFS('Prima Nota ENTRATE'!$H$5:$H$2000,'Prima Nota ENTRATE'!$C$5:$C$2000,G$4,'Prima Nota ENTRATE'!$D$5:$D$2000,$C18)</f>
        <v>0</v>
      </c>
      <c r="H18" s="370">
        <f>SUMIFS('Prima Nota ENTRATE'!$H$5:$H$2000,'Prima Nota ENTRATE'!$C$5:$C$2000,H$4,'Prima Nota ENTRATE'!$D$5:$D$2000,$C18)</f>
        <v>0</v>
      </c>
      <c r="I18" s="370">
        <f>SUMIFS('Prima Nota ENTRATE'!$H$5:$H$2000,'Prima Nota ENTRATE'!$C$5:$C$2000,I$4,'Prima Nota ENTRATE'!$D$5:$D$2000,$C18)</f>
        <v>0</v>
      </c>
      <c r="J18" s="370">
        <f>SUMIFS('Prima Nota ENTRATE'!$H$5:$H$2000,'Prima Nota ENTRATE'!$C$5:$C$2000,J$4,'Prima Nota ENTRATE'!$D$5:$D$2000,$C18)</f>
        <v>0</v>
      </c>
      <c r="K18" s="370">
        <f>SUMIFS('Prima Nota ENTRATE'!$H$5:$H$2000,'Prima Nota ENTRATE'!$C$5:$C$2000,K$4,'Prima Nota ENTRATE'!$D$5:$D$2000,$C18)</f>
        <v>0</v>
      </c>
      <c r="L18" s="370">
        <f>SUMIFS('Prima Nota ENTRATE'!$H$5:$H$2000,'Prima Nota ENTRATE'!$C$5:$C$2000,L$4,'Prima Nota ENTRATE'!$D$5:$D$2000,$C18)</f>
        <v>0</v>
      </c>
      <c r="M18" s="370">
        <f>SUMIFS('Prima Nota ENTRATE'!$H$5:$H$2000,'Prima Nota ENTRATE'!$C$5:$C$2000,M$4,'Prima Nota ENTRATE'!$D$5:$D$2000,$C18)</f>
        <v>0</v>
      </c>
      <c r="N18" s="370">
        <f>SUMIFS('Prima Nota ENTRATE'!$H$5:$H$2000,'Prima Nota ENTRATE'!$C$5:$C$2000,N$4,'Prima Nota ENTRATE'!$D$5:$D$2000,$C18)</f>
        <v>0</v>
      </c>
      <c r="O18" s="370">
        <f>SUMIFS('Prima Nota ENTRATE'!$H$5:$H$2000,'Prima Nota ENTRATE'!$C$5:$C$2000,O$4,'Prima Nota ENTRATE'!$D$5:$D$2000,$C18)</f>
        <v>0</v>
      </c>
      <c r="P18" s="370">
        <f>SUMIFS('Prima Nota ENTRATE'!$H$5:$H$2000,'Prima Nota ENTRATE'!$C$5:$C$2000,P$4,'Prima Nota ENTRATE'!$D$5:$D$2000,$C18)</f>
        <v>0</v>
      </c>
      <c r="Q18" s="371">
        <f t="shared" si="0"/>
        <v>0</v>
      </c>
      <c r="R18" s="127"/>
    </row>
    <row r="19" spans="1:18" ht="14.25">
      <c r="A19" s="429"/>
      <c r="B19" s="329"/>
      <c r="C19" s="426">
        <f>A19</f>
        <v>0</v>
      </c>
      <c r="D19" s="481" t="s">
        <v>82</v>
      </c>
      <c r="E19" s="319">
        <f>SUMIFS('Prima Nota ENTRATE'!$H$5:$H$2000,'Prima Nota ENTRATE'!$C$5:$C$2000,E$4,'Prima Nota ENTRATE'!$D$5:$D$2000,$C19)</f>
        <v>0</v>
      </c>
      <c r="F19" s="319">
        <f>SUMIFS('Prima Nota ENTRATE'!$H$5:$H$2000,'Prima Nota ENTRATE'!$C$5:$C$2000,F$4,'Prima Nota ENTRATE'!$D$5:$D$2000,$C19)</f>
        <v>0</v>
      </c>
      <c r="G19" s="319">
        <f>SUMIFS('Prima Nota ENTRATE'!$H$5:$H$2000,'Prima Nota ENTRATE'!$C$5:$C$2000,G$4,'Prima Nota ENTRATE'!$D$5:$D$2000,$C19)</f>
        <v>0</v>
      </c>
      <c r="H19" s="319">
        <f>SUMIFS('Prima Nota ENTRATE'!$H$5:$H$2000,'Prima Nota ENTRATE'!$C$5:$C$2000,H$4,'Prima Nota ENTRATE'!$D$5:$D$2000,$C19)</f>
        <v>0</v>
      </c>
      <c r="I19" s="319">
        <f>SUMIFS('Prima Nota ENTRATE'!$H$5:$H$2000,'Prima Nota ENTRATE'!$C$5:$C$2000,I$4,'Prima Nota ENTRATE'!$D$5:$D$2000,$C19)</f>
        <v>0</v>
      </c>
      <c r="J19" s="319">
        <f>SUMIFS('Prima Nota ENTRATE'!$H$5:$H$2000,'Prima Nota ENTRATE'!$C$5:$C$2000,J$4,'Prima Nota ENTRATE'!$D$5:$D$2000,$C19)</f>
        <v>0</v>
      </c>
      <c r="K19" s="319">
        <f>SUMIFS('Prima Nota ENTRATE'!$H$5:$H$2000,'Prima Nota ENTRATE'!$C$5:$C$2000,K$4,'Prima Nota ENTRATE'!$D$5:$D$2000,$C19)</f>
        <v>0</v>
      </c>
      <c r="L19" s="319">
        <f>SUMIFS('Prima Nota ENTRATE'!$H$5:$H$2000,'Prima Nota ENTRATE'!$C$5:$C$2000,L$4,'Prima Nota ENTRATE'!$D$5:$D$2000,$C19)</f>
        <v>0</v>
      </c>
      <c r="M19" s="319">
        <f>SUMIFS('Prima Nota ENTRATE'!$H$5:$H$2000,'Prima Nota ENTRATE'!$C$5:$C$2000,M$4,'Prima Nota ENTRATE'!$D$5:$D$2000,$C19)</f>
        <v>0</v>
      </c>
      <c r="N19" s="319">
        <f>SUMIFS('Prima Nota ENTRATE'!$H$5:$H$2000,'Prima Nota ENTRATE'!$C$5:$C$2000,N$4,'Prima Nota ENTRATE'!$D$5:$D$2000,$C19)</f>
        <v>0</v>
      </c>
      <c r="O19" s="319">
        <f>SUMIFS('Prima Nota ENTRATE'!$H$5:$H$2000,'Prima Nota ENTRATE'!$C$5:$C$2000,O$4,'Prima Nota ENTRATE'!$D$5:$D$2000,$C19)</f>
        <v>0</v>
      </c>
      <c r="P19" s="319">
        <f>SUMIFS('Prima Nota ENTRATE'!$H$5:$H$2000,'Prima Nota ENTRATE'!$C$5:$C$2000,P$4,'Prima Nota ENTRATE'!$D$5:$D$2000,$C19)</f>
        <v>0</v>
      </c>
      <c r="Q19" s="142">
        <f t="shared" si="0"/>
        <v>0</v>
      </c>
      <c r="R19" s="127"/>
    </row>
    <row r="20" spans="1:18" ht="14.25">
      <c r="A20" s="429"/>
      <c r="B20" s="329"/>
      <c r="C20" s="427">
        <f>A20</f>
        <v>0</v>
      </c>
      <c r="D20" s="481" t="s">
        <v>83</v>
      </c>
      <c r="E20" s="319">
        <f>SUMIFS('Prima Nota ENTRATE'!$H$5:$H$2000,'Prima Nota ENTRATE'!$C$5:$C$2000,E$4,'Prima Nota ENTRATE'!$D$5:$D$2000,$C20)</f>
        <v>0</v>
      </c>
      <c r="F20" s="319">
        <f>SUMIFS('Prima Nota ENTRATE'!$H$5:$H$2000,'Prima Nota ENTRATE'!$C$5:$C$2000,F$4,'Prima Nota ENTRATE'!$D$5:$D$2000,$C20)</f>
        <v>0</v>
      </c>
      <c r="G20" s="319">
        <f>SUMIFS('Prima Nota ENTRATE'!$H$5:$H$2000,'Prima Nota ENTRATE'!$C$5:$C$2000,G$4,'Prima Nota ENTRATE'!$D$5:$D$2000,$C20)</f>
        <v>0</v>
      </c>
      <c r="H20" s="319">
        <f>SUMIFS('Prima Nota ENTRATE'!$H$5:$H$2000,'Prima Nota ENTRATE'!$C$5:$C$2000,H$4,'Prima Nota ENTRATE'!$D$5:$D$2000,$C20)</f>
        <v>0</v>
      </c>
      <c r="I20" s="319">
        <f>SUMIFS('Prima Nota ENTRATE'!$H$5:$H$2000,'Prima Nota ENTRATE'!$C$5:$C$2000,I$4,'Prima Nota ENTRATE'!$D$5:$D$2000,$C20)</f>
        <v>0</v>
      </c>
      <c r="J20" s="319">
        <f>SUMIFS('Prima Nota ENTRATE'!$H$5:$H$2000,'Prima Nota ENTRATE'!$C$5:$C$2000,J$4,'Prima Nota ENTRATE'!$D$5:$D$2000,$C20)</f>
        <v>0</v>
      </c>
      <c r="K20" s="319">
        <f>SUMIFS('Prima Nota ENTRATE'!$H$5:$H$2000,'Prima Nota ENTRATE'!$C$5:$C$2000,K$4,'Prima Nota ENTRATE'!$D$5:$D$2000,$C20)</f>
        <v>0</v>
      </c>
      <c r="L20" s="319">
        <f>SUMIFS('Prima Nota ENTRATE'!$H$5:$H$2000,'Prima Nota ENTRATE'!$C$5:$C$2000,L$4,'Prima Nota ENTRATE'!$D$5:$D$2000,$C20)</f>
        <v>0</v>
      </c>
      <c r="M20" s="319">
        <f>SUMIFS('Prima Nota ENTRATE'!$H$5:$H$2000,'Prima Nota ENTRATE'!$C$5:$C$2000,M$4,'Prima Nota ENTRATE'!$D$5:$D$2000,$C20)</f>
        <v>0</v>
      </c>
      <c r="N20" s="319">
        <f>SUMIFS('Prima Nota ENTRATE'!$H$5:$H$2000,'Prima Nota ENTRATE'!$C$5:$C$2000,N$4,'Prima Nota ENTRATE'!$D$5:$D$2000,$C20)</f>
        <v>0</v>
      </c>
      <c r="O20" s="319">
        <f>SUMIFS('Prima Nota ENTRATE'!$H$5:$H$2000,'Prima Nota ENTRATE'!$C$5:$C$2000,O$4,'Prima Nota ENTRATE'!$D$5:$D$2000,$C20)</f>
        <v>0</v>
      </c>
      <c r="P20" s="319">
        <f>SUMIFS('Prima Nota ENTRATE'!$H$5:$H$2000,'Prima Nota ENTRATE'!$C$5:$C$2000,P$4,'Prima Nota ENTRATE'!$D$5:$D$2000,$C20)</f>
        <v>0</v>
      </c>
      <c r="Q20" s="142">
        <f t="shared" si="0"/>
        <v>0</v>
      </c>
      <c r="R20" s="127"/>
    </row>
    <row r="21" spans="1:18" ht="14.25">
      <c r="A21" s="429"/>
      <c r="B21" s="329"/>
      <c r="C21" s="428">
        <f>A21</f>
        <v>0</v>
      </c>
      <c r="D21" s="482" t="s">
        <v>84</v>
      </c>
      <c r="E21" s="319">
        <f>SUMIFS('Prima Nota ENTRATE'!$H$5:$H$2000,'Prima Nota ENTRATE'!$C$5:$C$2000,E$4,'Prima Nota ENTRATE'!$D$5:$D$2000,$C21)</f>
        <v>0</v>
      </c>
      <c r="F21" s="319">
        <f>SUMIFS('Prima Nota ENTRATE'!$H$5:$H$2000,'Prima Nota ENTRATE'!$C$5:$C$2000,F$4,'Prima Nota ENTRATE'!$D$5:$D$2000,$C21)</f>
        <v>0</v>
      </c>
      <c r="G21" s="319">
        <f>SUMIFS('Prima Nota ENTRATE'!$H$5:$H$2000,'Prima Nota ENTRATE'!$C$5:$C$2000,G$4,'Prima Nota ENTRATE'!$D$5:$D$2000,$C21)</f>
        <v>0</v>
      </c>
      <c r="H21" s="319">
        <f>SUMIFS('Prima Nota ENTRATE'!$H$5:$H$2000,'Prima Nota ENTRATE'!$C$5:$C$2000,H$4,'Prima Nota ENTRATE'!$D$5:$D$2000,$C21)</f>
        <v>0</v>
      </c>
      <c r="I21" s="319">
        <f>SUMIFS('Prima Nota ENTRATE'!$H$5:$H$2000,'Prima Nota ENTRATE'!$C$5:$C$2000,I$4,'Prima Nota ENTRATE'!$D$5:$D$2000,$C21)</f>
        <v>0</v>
      </c>
      <c r="J21" s="319">
        <f>SUMIFS('Prima Nota ENTRATE'!$H$5:$H$2000,'Prima Nota ENTRATE'!$C$5:$C$2000,J$4,'Prima Nota ENTRATE'!$D$5:$D$2000,$C21)</f>
        <v>0</v>
      </c>
      <c r="K21" s="319">
        <f>SUMIFS('Prima Nota ENTRATE'!$H$5:$H$2000,'Prima Nota ENTRATE'!$C$5:$C$2000,K$4,'Prima Nota ENTRATE'!$D$5:$D$2000,$C21)</f>
        <v>0</v>
      </c>
      <c r="L21" s="319">
        <f>SUMIFS('Prima Nota ENTRATE'!$H$5:$H$2000,'Prima Nota ENTRATE'!$C$5:$C$2000,L$4,'Prima Nota ENTRATE'!$D$5:$D$2000,$C21)</f>
        <v>0</v>
      </c>
      <c r="M21" s="319">
        <f>SUMIFS('Prima Nota ENTRATE'!$H$5:$H$2000,'Prima Nota ENTRATE'!$C$5:$C$2000,M$4,'Prima Nota ENTRATE'!$D$5:$D$2000,$C21)</f>
        <v>0</v>
      </c>
      <c r="N21" s="319">
        <f>SUMIFS('Prima Nota ENTRATE'!$H$5:$H$2000,'Prima Nota ENTRATE'!$C$5:$C$2000,N$4,'Prima Nota ENTRATE'!$D$5:$D$2000,$C21)</f>
        <v>0</v>
      </c>
      <c r="O21" s="319">
        <f>SUMIFS('Prima Nota ENTRATE'!$H$5:$H$2000,'Prima Nota ENTRATE'!$C$5:$C$2000,O$4,'Prima Nota ENTRATE'!$D$5:$D$2000,$C21)</f>
        <v>0</v>
      </c>
      <c r="P21" s="319">
        <f>SUMIFS('Prima Nota ENTRATE'!$H$5:$H$2000,'Prima Nota ENTRATE'!$C$5:$C$2000,P$4,'Prima Nota ENTRATE'!$D$5:$D$2000,$C21)</f>
        <v>0</v>
      </c>
      <c r="Q21" s="142">
        <f t="shared" si="0"/>
        <v>0</v>
      </c>
      <c r="R21" s="127"/>
    </row>
    <row r="22" spans="1:18" ht="15" thickBot="1">
      <c r="A22" s="429"/>
      <c r="B22" s="329"/>
      <c r="C22" s="427">
        <f>A22</f>
        <v>0</v>
      </c>
      <c r="D22" s="482" t="s">
        <v>85</v>
      </c>
      <c r="E22" s="319">
        <f>SUMIFS('Prima Nota ENTRATE'!$H$5:$H$2000,'Prima Nota ENTRATE'!$C$5:$C$2000,E$4,'Prima Nota ENTRATE'!$D$5:$D$2000,$C22)</f>
        <v>0</v>
      </c>
      <c r="F22" s="319">
        <f>SUMIFS('Prima Nota ENTRATE'!$H$5:$H$2000,'Prima Nota ENTRATE'!$C$5:$C$2000,F$4,'Prima Nota ENTRATE'!$D$5:$D$2000,$C22)</f>
        <v>0</v>
      </c>
      <c r="G22" s="319">
        <f>SUMIFS('Prima Nota ENTRATE'!$H$5:$H$2000,'Prima Nota ENTRATE'!$C$5:$C$2000,G$4,'Prima Nota ENTRATE'!$D$5:$D$2000,$C22)</f>
        <v>0</v>
      </c>
      <c r="H22" s="319">
        <f>SUMIFS('Prima Nota ENTRATE'!$H$5:$H$2000,'Prima Nota ENTRATE'!$C$5:$C$2000,H$4,'Prima Nota ENTRATE'!$D$5:$D$2000,$C22)</f>
        <v>0</v>
      </c>
      <c r="I22" s="319">
        <f>SUMIFS('Prima Nota ENTRATE'!$H$5:$H$2000,'Prima Nota ENTRATE'!$C$5:$C$2000,I$4,'Prima Nota ENTRATE'!$D$5:$D$2000,$C22)</f>
        <v>0</v>
      </c>
      <c r="J22" s="319">
        <f>SUMIFS('Prima Nota ENTRATE'!$H$5:$H$2000,'Prima Nota ENTRATE'!$C$5:$C$2000,J$4,'Prima Nota ENTRATE'!$D$5:$D$2000,$C22)</f>
        <v>0</v>
      </c>
      <c r="K22" s="319">
        <f>SUMIFS('Prima Nota ENTRATE'!$H$5:$H$2000,'Prima Nota ENTRATE'!$C$5:$C$2000,K$4,'Prima Nota ENTRATE'!$D$5:$D$2000,$C22)</f>
        <v>0</v>
      </c>
      <c r="L22" s="319">
        <f>SUMIFS('Prima Nota ENTRATE'!$H$5:$H$2000,'Prima Nota ENTRATE'!$C$5:$C$2000,L$4,'Prima Nota ENTRATE'!$D$5:$D$2000,$C22)</f>
        <v>0</v>
      </c>
      <c r="M22" s="319">
        <f>SUMIFS('Prima Nota ENTRATE'!$H$5:$H$2000,'Prima Nota ENTRATE'!$C$5:$C$2000,M$4,'Prima Nota ENTRATE'!$D$5:$D$2000,$C22)</f>
        <v>0</v>
      </c>
      <c r="N22" s="319">
        <f>SUMIFS('Prima Nota ENTRATE'!$H$5:$H$2000,'Prima Nota ENTRATE'!$C$5:$C$2000,N$4,'Prima Nota ENTRATE'!$D$5:$D$2000,$C22)</f>
        <v>0</v>
      </c>
      <c r="O22" s="319">
        <f>SUMIFS('Prima Nota ENTRATE'!$H$5:$H$2000,'Prima Nota ENTRATE'!$C$5:$C$2000,O$4,'Prima Nota ENTRATE'!$D$5:$D$2000,$C22)</f>
        <v>0</v>
      </c>
      <c r="P22" s="319">
        <f>SUMIFS('Prima Nota ENTRATE'!$H$5:$H$2000,'Prima Nota ENTRATE'!$C$5:$C$2000,P$4,'Prima Nota ENTRATE'!$D$5:$D$2000,$C22)</f>
        <v>0</v>
      </c>
      <c r="Q22" s="142">
        <f t="shared" si="0"/>
        <v>0</v>
      </c>
      <c r="R22" s="127"/>
    </row>
    <row r="23" spans="1:18" ht="16.5" thickTop="1" thickBot="1">
      <c r="A23" s="422"/>
      <c r="B23" s="323">
        <v>3</v>
      </c>
      <c r="C23" s="357"/>
      <c r="D23" s="316" t="s">
        <v>86</v>
      </c>
      <c r="E23" s="317">
        <f>SUM(E$18:E$22)</f>
        <v>0</v>
      </c>
      <c r="F23" s="317">
        <f t="shared" ref="F23:P23" si="3">SUM(F$18:F$22)</f>
        <v>0</v>
      </c>
      <c r="G23" s="317">
        <f t="shared" si="3"/>
        <v>0</v>
      </c>
      <c r="H23" s="317">
        <f t="shared" si="3"/>
        <v>0</v>
      </c>
      <c r="I23" s="317">
        <f t="shared" si="3"/>
        <v>0</v>
      </c>
      <c r="J23" s="317">
        <f t="shared" si="3"/>
        <v>0</v>
      </c>
      <c r="K23" s="317">
        <f t="shared" si="3"/>
        <v>0</v>
      </c>
      <c r="L23" s="317">
        <f t="shared" si="3"/>
        <v>0</v>
      </c>
      <c r="M23" s="317">
        <f t="shared" si="3"/>
        <v>0</v>
      </c>
      <c r="N23" s="317">
        <f t="shared" si="3"/>
        <v>0</v>
      </c>
      <c r="O23" s="317">
        <f t="shared" si="3"/>
        <v>0</v>
      </c>
      <c r="P23" s="317">
        <f t="shared" si="3"/>
        <v>0</v>
      </c>
      <c r="Q23" s="318">
        <f t="shared" si="0"/>
        <v>0</v>
      </c>
      <c r="R23" s="374">
        <f>SUM(Q18:Q22)</f>
        <v>0</v>
      </c>
    </row>
    <row r="24" spans="1:18" ht="18" thickTop="1" thickBot="1">
      <c r="A24" s="422"/>
      <c r="B24" s="418"/>
      <c r="C24" s="431">
        <v>4</v>
      </c>
      <c r="D24" s="369" t="s">
        <v>87</v>
      </c>
      <c r="E24" s="370">
        <f>SUMIFS('Prima Nota ENTRATE'!$H$5:$H$2000,'Prima Nota ENTRATE'!$C$5:$C$2000,E$4,'Prima Nota ENTRATE'!$D$5:$D$2000,$C24)</f>
        <v>0</v>
      </c>
      <c r="F24" s="370">
        <f>SUMIFS('Prima Nota ENTRATE'!$H$5:$H$2000,'Prima Nota ENTRATE'!$C$5:$C$2000,F$4,'Prima Nota ENTRATE'!$D$5:$D$2000,$C24)</f>
        <v>0</v>
      </c>
      <c r="G24" s="370">
        <f>SUMIFS('Prima Nota ENTRATE'!$H$5:$H$2000,'Prima Nota ENTRATE'!$C$5:$C$2000,G$4,'Prima Nota ENTRATE'!$D$5:$D$2000,$C24)</f>
        <v>0</v>
      </c>
      <c r="H24" s="370">
        <f>SUMIFS('Prima Nota ENTRATE'!$H$5:$H$2000,'Prima Nota ENTRATE'!$C$5:$C$2000,H$4,'Prima Nota ENTRATE'!$D$5:$D$2000,$C24)</f>
        <v>0</v>
      </c>
      <c r="I24" s="370">
        <f>SUMIFS('Prima Nota ENTRATE'!$H$5:$H$2000,'Prima Nota ENTRATE'!$C$5:$C$2000,I$4,'Prima Nota ENTRATE'!$D$5:$D$2000,$C24)</f>
        <v>0</v>
      </c>
      <c r="J24" s="370">
        <f>SUMIFS('Prima Nota ENTRATE'!$H$5:$H$2000,'Prima Nota ENTRATE'!$C$5:$C$2000,J$4,'Prima Nota ENTRATE'!$D$5:$D$2000,$C24)</f>
        <v>0</v>
      </c>
      <c r="K24" s="370">
        <f>SUMIFS('Prima Nota ENTRATE'!$H$5:$H$2000,'Prima Nota ENTRATE'!$C$5:$C$2000,K$4,'Prima Nota ENTRATE'!$D$5:$D$2000,$C24)</f>
        <v>0</v>
      </c>
      <c r="L24" s="370">
        <f>SUMIFS('Prima Nota ENTRATE'!$H$5:$H$2000,'Prima Nota ENTRATE'!$C$5:$C$2000,L$4,'Prima Nota ENTRATE'!$D$5:$D$2000,$C24)</f>
        <v>0</v>
      </c>
      <c r="M24" s="370">
        <f>SUMIFS('Prima Nota ENTRATE'!$H$5:$H$2000,'Prima Nota ENTRATE'!$C$5:$C$2000,M$4,'Prima Nota ENTRATE'!$D$5:$D$2000,$C24)</f>
        <v>0</v>
      </c>
      <c r="N24" s="370">
        <f>SUMIFS('Prima Nota ENTRATE'!$H$5:$H$2000,'Prima Nota ENTRATE'!$C$5:$C$2000,N$4,'Prima Nota ENTRATE'!$D$5:$D$2000,$C24)</f>
        <v>0</v>
      </c>
      <c r="O24" s="370">
        <f>SUMIFS('Prima Nota ENTRATE'!$H$5:$H$2000,'Prima Nota ENTRATE'!$C$5:$C$2000,O$4,'Prima Nota ENTRATE'!$D$5:$D$2000,$C24)</f>
        <v>0</v>
      </c>
      <c r="P24" s="370">
        <f>SUMIFS('Prima Nota ENTRATE'!$H$5:$H$2000,'Prima Nota ENTRATE'!$C$5:$C$2000,P$4,'Prima Nota ENTRATE'!$D$5:$D$2000,$C24)</f>
        <v>0</v>
      </c>
      <c r="Q24" s="371">
        <f t="shared" si="0"/>
        <v>0</v>
      </c>
      <c r="R24" s="127"/>
    </row>
    <row r="25" spans="1:18" ht="14.25">
      <c r="A25" s="429"/>
      <c r="B25" s="329"/>
      <c r="C25" s="426">
        <f>A25</f>
        <v>0</v>
      </c>
      <c r="D25" s="481" t="s">
        <v>88</v>
      </c>
      <c r="E25" s="319">
        <f>SUMIFS('Prima Nota ENTRATE'!$H$5:$H$2000,'Prima Nota ENTRATE'!$C$5:$C$2000,E$4,'Prima Nota ENTRATE'!$D$5:$D$2000,$C25)</f>
        <v>0</v>
      </c>
      <c r="F25" s="319">
        <f>SUMIFS('Prima Nota ENTRATE'!$H$5:$H$2000,'Prima Nota ENTRATE'!$C$5:$C$2000,F$4,'Prima Nota ENTRATE'!$D$5:$D$2000,$C25)</f>
        <v>0</v>
      </c>
      <c r="G25" s="319">
        <f>SUMIFS('Prima Nota ENTRATE'!$H$5:$H$2000,'Prima Nota ENTRATE'!$C$5:$C$2000,G$4,'Prima Nota ENTRATE'!$D$5:$D$2000,$C25)</f>
        <v>0</v>
      </c>
      <c r="H25" s="319">
        <f>SUMIFS('Prima Nota ENTRATE'!$H$5:$H$2000,'Prima Nota ENTRATE'!$C$5:$C$2000,H$4,'Prima Nota ENTRATE'!$D$5:$D$2000,$C25)</f>
        <v>0</v>
      </c>
      <c r="I25" s="319">
        <f>SUMIFS('Prima Nota ENTRATE'!$H$5:$H$2000,'Prima Nota ENTRATE'!$C$5:$C$2000,I$4,'Prima Nota ENTRATE'!$D$5:$D$2000,$C25)</f>
        <v>0</v>
      </c>
      <c r="J25" s="319">
        <f>SUMIFS('Prima Nota ENTRATE'!$H$5:$H$2000,'Prima Nota ENTRATE'!$C$5:$C$2000,J$4,'Prima Nota ENTRATE'!$D$5:$D$2000,$C25)</f>
        <v>0</v>
      </c>
      <c r="K25" s="319">
        <f>SUMIFS('Prima Nota ENTRATE'!$H$5:$H$2000,'Prima Nota ENTRATE'!$C$5:$C$2000,K$4,'Prima Nota ENTRATE'!$D$5:$D$2000,$C25)</f>
        <v>0</v>
      </c>
      <c r="L25" s="319">
        <f>SUMIFS('Prima Nota ENTRATE'!$H$5:$H$2000,'Prima Nota ENTRATE'!$C$5:$C$2000,L$4,'Prima Nota ENTRATE'!$D$5:$D$2000,$C25)</f>
        <v>0</v>
      </c>
      <c r="M25" s="319">
        <f>SUMIFS('Prima Nota ENTRATE'!$H$5:$H$2000,'Prima Nota ENTRATE'!$C$5:$C$2000,M$4,'Prima Nota ENTRATE'!$D$5:$D$2000,$C25)</f>
        <v>0</v>
      </c>
      <c r="N25" s="319">
        <f>SUMIFS('Prima Nota ENTRATE'!$H$5:$H$2000,'Prima Nota ENTRATE'!$C$5:$C$2000,N$4,'Prima Nota ENTRATE'!$D$5:$D$2000,$C25)</f>
        <v>0</v>
      </c>
      <c r="O25" s="319">
        <f>SUMIFS('Prima Nota ENTRATE'!$H$5:$H$2000,'Prima Nota ENTRATE'!$C$5:$C$2000,O$4,'Prima Nota ENTRATE'!$D$5:$D$2000,$C25)</f>
        <v>0</v>
      </c>
      <c r="P25" s="319">
        <f>SUMIFS('Prima Nota ENTRATE'!$H$5:$H$2000,'Prima Nota ENTRATE'!$C$5:$C$2000,P$4,'Prima Nota ENTRATE'!$D$5:$D$2000,$C25)</f>
        <v>0</v>
      </c>
      <c r="Q25" s="142">
        <f t="shared" si="0"/>
        <v>0</v>
      </c>
      <c r="R25" s="127"/>
    </row>
    <row r="26" spans="1:18" ht="14.25">
      <c r="A26" s="429"/>
      <c r="B26" s="329"/>
      <c r="C26" s="427">
        <f>A26</f>
        <v>0</v>
      </c>
      <c r="D26" s="482" t="s">
        <v>89</v>
      </c>
      <c r="E26" s="319">
        <f>SUMIFS('Prima Nota ENTRATE'!$H$5:$H$2000,'Prima Nota ENTRATE'!$C$5:$C$2000,E$4,'Prima Nota ENTRATE'!$D$5:$D$2000,$C26)</f>
        <v>0</v>
      </c>
      <c r="F26" s="319">
        <f>SUMIFS('Prima Nota ENTRATE'!$H$5:$H$2000,'Prima Nota ENTRATE'!$C$5:$C$2000,F$4,'Prima Nota ENTRATE'!$D$5:$D$2000,$C26)</f>
        <v>0</v>
      </c>
      <c r="G26" s="319">
        <f>SUMIFS('Prima Nota ENTRATE'!$H$5:$H$2000,'Prima Nota ENTRATE'!$C$5:$C$2000,G$4,'Prima Nota ENTRATE'!$D$5:$D$2000,$C26)</f>
        <v>0</v>
      </c>
      <c r="H26" s="319">
        <f>SUMIFS('Prima Nota ENTRATE'!$H$5:$H$2000,'Prima Nota ENTRATE'!$C$5:$C$2000,H$4,'Prima Nota ENTRATE'!$D$5:$D$2000,$C26)</f>
        <v>0</v>
      </c>
      <c r="I26" s="319">
        <f>SUMIFS('Prima Nota ENTRATE'!$H$5:$H$2000,'Prima Nota ENTRATE'!$C$5:$C$2000,I$4,'Prima Nota ENTRATE'!$D$5:$D$2000,$C26)</f>
        <v>0</v>
      </c>
      <c r="J26" s="319">
        <f>SUMIFS('Prima Nota ENTRATE'!$H$5:$H$2000,'Prima Nota ENTRATE'!$C$5:$C$2000,J$4,'Prima Nota ENTRATE'!$D$5:$D$2000,$C26)</f>
        <v>0</v>
      </c>
      <c r="K26" s="319">
        <f>SUMIFS('Prima Nota ENTRATE'!$H$5:$H$2000,'Prima Nota ENTRATE'!$C$5:$C$2000,K$4,'Prima Nota ENTRATE'!$D$5:$D$2000,$C26)</f>
        <v>0</v>
      </c>
      <c r="L26" s="319">
        <f>SUMIFS('Prima Nota ENTRATE'!$H$5:$H$2000,'Prima Nota ENTRATE'!$C$5:$C$2000,L$4,'Prima Nota ENTRATE'!$D$5:$D$2000,$C26)</f>
        <v>0</v>
      </c>
      <c r="M26" s="319">
        <f>SUMIFS('Prima Nota ENTRATE'!$H$5:$H$2000,'Prima Nota ENTRATE'!$C$5:$C$2000,M$4,'Prima Nota ENTRATE'!$D$5:$D$2000,$C26)</f>
        <v>0</v>
      </c>
      <c r="N26" s="319">
        <f>SUMIFS('Prima Nota ENTRATE'!$H$5:$H$2000,'Prima Nota ENTRATE'!$C$5:$C$2000,N$4,'Prima Nota ENTRATE'!$D$5:$D$2000,$C26)</f>
        <v>0</v>
      </c>
      <c r="O26" s="319">
        <f>SUMIFS('Prima Nota ENTRATE'!$H$5:$H$2000,'Prima Nota ENTRATE'!$C$5:$C$2000,O$4,'Prima Nota ENTRATE'!$D$5:$D$2000,$C26)</f>
        <v>0</v>
      </c>
      <c r="P26" s="319">
        <f>SUMIFS('Prima Nota ENTRATE'!$H$5:$H$2000,'Prima Nota ENTRATE'!$C$5:$C$2000,P$4,'Prima Nota ENTRATE'!$D$5:$D$2000,$C26)</f>
        <v>0</v>
      </c>
      <c r="Q26" s="142">
        <f t="shared" si="0"/>
        <v>0</v>
      </c>
      <c r="R26" s="127"/>
    </row>
    <row r="27" spans="1:18" ht="15" thickBot="1">
      <c r="A27" s="429"/>
      <c r="B27" s="329"/>
      <c r="C27" s="428">
        <f>A27</f>
        <v>0</v>
      </c>
      <c r="D27" s="482" t="s">
        <v>90</v>
      </c>
      <c r="E27" s="319">
        <f>SUMIFS('Prima Nota ENTRATE'!$H$5:$H$2000,'Prima Nota ENTRATE'!$C$5:$C$2000,E$4,'Prima Nota ENTRATE'!$D$5:$D$2000,$C27)</f>
        <v>0</v>
      </c>
      <c r="F27" s="319">
        <f>SUMIFS('Prima Nota ENTRATE'!$H$5:$H$2000,'Prima Nota ENTRATE'!$C$5:$C$2000,F$4,'Prima Nota ENTRATE'!$D$5:$D$2000,$C27)</f>
        <v>0</v>
      </c>
      <c r="G27" s="319">
        <f>SUMIFS('Prima Nota ENTRATE'!$H$5:$H$2000,'Prima Nota ENTRATE'!$C$5:$C$2000,G$4,'Prima Nota ENTRATE'!$D$5:$D$2000,$C27)</f>
        <v>0</v>
      </c>
      <c r="H27" s="319">
        <f>SUMIFS('Prima Nota ENTRATE'!$H$5:$H$2000,'Prima Nota ENTRATE'!$C$5:$C$2000,H$4,'Prima Nota ENTRATE'!$D$5:$D$2000,$C27)</f>
        <v>0</v>
      </c>
      <c r="I27" s="319">
        <f>SUMIFS('Prima Nota ENTRATE'!$H$5:$H$2000,'Prima Nota ENTRATE'!$C$5:$C$2000,I$4,'Prima Nota ENTRATE'!$D$5:$D$2000,$C27)</f>
        <v>0</v>
      </c>
      <c r="J27" s="319">
        <f>SUMIFS('Prima Nota ENTRATE'!$H$5:$H$2000,'Prima Nota ENTRATE'!$C$5:$C$2000,J$4,'Prima Nota ENTRATE'!$D$5:$D$2000,$C27)</f>
        <v>0</v>
      </c>
      <c r="K27" s="319">
        <f>SUMIFS('Prima Nota ENTRATE'!$H$5:$H$2000,'Prima Nota ENTRATE'!$C$5:$C$2000,K$4,'Prima Nota ENTRATE'!$D$5:$D$2000,$C27)</f>
        <v>0</v>
      </c>
      <c r="L27" s="319">
        <f>SUMIFS('Prima Nota ENTRATE'!$H$5:$H$2000,'Prima Nota ENTRATE'!$C$5:$C$2000,L$4,'Prima Nota ENTRATE'!$D$5:$D$2000,$C27)</f>
        <v>0</v>
      </c>
      <c r="M27" s="319">
        <f>SUMIFS('Prima Nota ENTRATE'!$H$5:$H$2000,'Prima Nota ENTRATE'!$C$5:$C$2000,M$4,'Prima Nota ENTRATE'!$D$5:$D$2000,$C27)</f>
        <v>0</v>
      </c>
      <c r="N27" s="319">
        <f>SUMIFS('Prima Nota ENTRATE'!$H$5:$H$2000,'Prima Nota ENTRATE'!$C$5:$C$2000,N$4,'Prima Nota ENTRATE'!$D$5:$D$2000,$C27)</f>
        <v>0</v>
      </c>
      <c r="O27" s="319">
        <f>SUMIFS('Prima Nota ENTRATE'!$H$5:$H$2000,'Prima Nota ENTRATE'!$C$5:$C$2000,O$4,'Prima Nota ENTRATE'!$D$5:$D$2000,$C27)</f>
        <v>0</v>
      </c>
      <c r="P27" s="319">
        <f>SUMIFS('Prima Nota ENTRATE'!$H$5:$H$2000,'Prima Nota ENTRATE'!$C$5:$C$2000,P$4,'Prima Nota ENTRATE'!$D$5:$D$2000,$C27)</f>
        <v>0</v>
      </c>
      <c r="Q27" s="142">
        <f t="shared" si="0"/>
        <v>0</v>
      </c>
      <c r="R27" s="127"/>
    </row>
    <row r="28" spans="1:18" ht="16.5" thickTop="1" thickBot="1">
      <c r="A28" s="422"/>
      <c r="B28" s="323">
        <v>4</v>
      </c>
      <c r="C28" s="357"/>
      <c r="D28" s="316" t="s">
        <v>91</v>
      </c>
      <c r="E28" s="317">
        <f>SUM(E$24:E$27)</f>
        <v>0</v>
      </c>
      <c r="F28" s="317">
        <f t="shared" ref="F28:P28" si="4">SUM(F$24:F$27)</f>
        <v>0</v>
      </c>
      <c r="G28" s="317">
        <f t="shared" si="4"/>
        <v>0</v>
      </c>
      <c r="H28" s="317">
        <f t="shared" si="4"/>
        <v>0</v>
      </c>
      <c r="I28" s="317">
        <f t="shared" si="4"/>
        <v>0</v>
      </c>
      <c r="J28" s="317">
        <f t="shared" si="4"/>
        <v>0</v>
      </c>
      <c r="K28" s="317">
        <f t="shared" si="4"/>
        <v>0</v>
      </c>
      <c r="L28" s="317">
        <f t="shared" si="4"/>
        <v>0</v>
      </c>
      <c r="M28" s="317">
        <f t="shared" si="4"/>
        <v>0</v>
      </c>
      <c r="N28" s="317">
        <f t="shared" si="4"/>
        <v>0</v>
      </c>
      <c r="O28" s="317">
        <f t="shared" si="4"/>
        <v>0</v>
      </c>
      <c r="P28" s="317">
        <f t="shared" si="4"/>
        <v>0</v>
      </c>
      <c r="Q28" s="318">
        <f t="shared" si="0"/>
        <v>0</v>
      </c>
      <c r="R28" s="374">
        <f>SUM(Q24:Q27)</f>
        <v>0</v>
      </c>
    </row>
    <row r="29" spans="1:18" ht="18" thickTop="1" thickBot="1">
      <c r="A29" s="422"/>
      <c r="B29" s="418"/>
      <c r="C29" s="431">
        <v>5</v>
      </c>
      <c r="D29" s="369" t="s">
        <v>92</v>
      </c>
      <c r="E29" s="370">
        <f>SUMIFS('Prima Nota ENTRATE'!$H$5:$H$2000,'Prima Nota ENTRATE'!$C$5:$C$2000,E$4,'Prima Nota ENTRATE'!$D$5:$D$2000,$C29)</f>
        <v>0</v>
      </c>
      <c r="F29" s="370">
        <f>SUMIFS('Prima Nota ENTRATE'!$H$5:$H$2000,'Prima Nota ENTRATE'!$C$5:$C$2000,F$4,'Prima Nota ENTRATE'!$D$5:$D$2000,$C29)</f>
        <v>0</v>
      </c>
      <c r="G29" s="370">
        <f>SUMIFS('Prima Nota ENTRATE'!$H$5:$H$2000,'Prima Nota ENTRATE'!$C$5:$C$2000,G$4,'Prima Nota ENTRATE'!$D$5:$D$2000,$C29)</f>
        <v>0</v>
      </c>
      <c r="H29" s="370">
        <f>SUMIFS('Prima Nota ENTRATE'!$H$5:$H$2000,'Prima Nota ENTRATE'!$C$5:$C$2000,H$4,'Prima Nota ENTRATE'!$D$5:$D$2000,$C29)</f>
        <v>0</v>
      </c>
      <c r="I29" s="370">
        <f>SUMIFS('Prima Nota ENTRATE'!$H$5:$H$2000,'Prima Nota ENTRATE'!$C$5:$C$2000,I$4,'Prima Nota ENTRATE'!$D$5:$D$2000,$C29)</f>
        <v>0</v>
      </c>
      <c r="J29" s="370">
        <f>SUMIFS('Prima Nota ENTRATE'!$H$5:$H$2000,'Prima Nota ENTRATE'!$C$5:$C$2000,J$4,'Prima Nota ENTRATE'!$D$5:$D$2000,$C29)</f>
        <v>0</v>
      </c>
      <c r="K29" s="370">
        <f>SUMIFS('Prima Nota ENTRATE'!$H$5:$H$2000,'Prima Nota ENTRATE'!$C$5:$C$2000,K$4,'Prima Nota ENTRATE'!$D$5:$D$2000,$C29)</f>
        <v>0</v>
      </c>
      <c r="L29" s="370">
        <f>SUMIFS('Prima Nota ENTRATE'!$H$5:$H$2000,'Prima Nota ENTRATE'!$C$5:$C$2000,L$4,'Prima Nota ENTRATE'!$D$5:$D$2000,$C29)</f>
        <v>0</v>
      </c>
      <c r="M29" s="370">
        <f>SUMIFS('Prima Nota ENTRATE'!$H$5:$H$2000,'Prima Nota ENTRATE'!$C$5:$C$2000,M$4,'Prima Nota ENTRATE'!$D$5:$D$2000,$C29)</f>
        <v>0</v>
      </c>
      <c r="N29" s="370">
        <f>SUMIFS('Prima Nota ENTRATE'!$H$5:$H$2000,'Prima Nota ENTRATE'!$C$5:$C$2000,N$4,'Prima Nota ENTRATE'!$D$5:$D$2000,$C29)</f>
        <v>0</v>
      </c>
      <c r="O29" s="370">
        <f>SUMIFS('Prima Nota ENTRATE'!$H$5:$H$2000,'Prima Nota ENTRATE'!$C$5:$C$2000,O$4,'Prima Nota ENTRATE'!$D$5:$D$2000,$C29)</f>
        <v>0</v>
      </c>
      <c r="P29" s="370">
        <f>SUMIFS('Prima Nota ENTRATE'!$H$5:$H$2000,'Prima Nota ENTRATE'!$C$5:$C$2000,P$4,'Prima Nota ENTRATE'!$D$5:$D$2000,$C29)</f>
        <v>0</v>
      </c>
      <c r="Q29" s="371">
        <f t="shared" si="0"/>
        <v>0</v>
      </c>
      <c r="R29" s="127"/>
    </row>
    <row r="30" spans="1:18" ht="14.25">
      <c r="A30" s="429"/>
      <c r="B30" s="329"/>
      <c r="C30" s="426">
        <f>A30</f>
        <v>0</v>
      </c>
      <c r="D30" s="481" t="s">
        <v>93</v>
      </c>
      <c r="E30" s="319">
        <f>SUMIFS('Prima Nota ENTRATE'!$H$5:$H$2000,'Prima Nota ENTRATE'!$C$5:$C$2000,E$4,'Prima Nota ENTRATE'!$D$5:$D$2000,$C30)</f>
        <v>0</v>
      </c>
      <c r="F30" s="319">
        <f>SUMIFS('Prima Nota ENTRATE'!$H$5:$H$2000,'Prima Nota ENTRATE'!$C$5:$C$2000,F$4,'Prima Nota ENTRATE'!$D$5:$D$2000,$C30)</f>
        <v>0</v>
      </c>
      <c r="G30" s="319">
        <f>SUMIFS('Prima Nota ENTRATE'!$H$5:$H$2000,'Prima Nota ENTRATE'!$C$5:$C$2000,G$4,'Prima Nota ENTRATE'!$D$5:$D$2000,$C30)</f>
        <v>0</v>
      </c>
      <c r="H30" s="319">
        <f>SUMIFS('Prima Nota ENTRATE'!$H$5:$H$2000,'Prima Nota ENTRATE'!$C$5:$C$2000,H$4,'Prima Nota ENTRATE'!$D$5:$D$2000,$C30)</f>
        <v>0</v>
      </c>
      <c r="I30" s="319">
        <f>SUMIFS('Prima Nota ENTRATE'!$H$5:$H$2000,'Prima Nota ENTRATE'!$C$5:$C$2000,I$4,'Prima Nota ENTRATE'!$D$5:$D$2000,$C30)</f>
        <v>0</v>
      </c>
      <c r="J30" s="319">
        <f>SUMIFS('Prima Nota ENTRATE'!$H$5:$H$2000,'Prima Nota ENTRATE'!$C$5:$C$2000,J$4,'Prima Nota ENTRATE'!$D$5:$D$2000,$C30)</f>
        <v>0</v>
      </c>
      <c r="K30" s="319">
        <f>SUMIFS('Prima Nota ENTRATE'!$H$5:$H$2000,'Prima Nota ENTRATE'!$C$5:$C$2000,K$4,'Prima Nota ENTRATE'!$D$5:$D$2000,$C30)</f>
        <v>0</v>
      </c>
      <c r="L30" s="319">
        <f>SUMIFS('Prima Nota ENTRATE'!$H$5:$H$2000,'Prima Nota ENTRATE'!$C$5:$C$2000,L$4,'Prima Nota ENTRATE'!$D$5:$D$2000,$C30)</f>
        <v>0</v>
      </c>
      <c r="M30" s="319">
        <f>SUMIFS('Prima Nota ENTRATE'!$H$5:$H$2000,'Prima Nota ENTRATE'!$C$5:$C$2000,M$4,'Prima Nota ENTRATE'!$D$5:$D$2000,$C30)</f>
        <v>0</v>
      </c>
      <c r="N30" s="319">
        <f>SUMIFS('Prima Nota ENTRATE'!$H$5:$H$2000,'Prima Nota ENTRATE'!$C$5:$C$2000,N$4,'Prima Nota ENTRATE'!$D$5:$D$2000,$C30)</f>
        <v>0</v>
      </c>
      <c r="O30" s="319">
        <f>SUMIFS('Prima Nota ENTRATE'!$H$5:$H$2000,'Prima Nota ENTRATE'!$C$5:$C$2000,O$4,'Prima Nota ENTRATE'!$D$5:$D$2000,$C30)</f>
        <v>0</v>
      </c>
      <c r="P30" s="319">
        <f>SUMIFS('Prima Nota ENTRATE'!$H$5:$H$2000,'Prima Nota ENTRATE'!$C$5:$C$2000,P$4,'Prima Nota ENTRATE'!$D$5:$D$2000,$C30)</f>
        <v>0</v>
      </c>
      <c r="Q30" s="142">
        <f t="shared" si="0"/>
        <v>0</v>
      </c>
      <c r="R30" s="127"/>
    </row>
    <row r="31" spans="1:18" ht="14.25">
      <c r="A31" s="429"/>
      <c r="B31" s="329"/>
      <c r="C31" s="427">
        <f>A31</f>
        <v>0</v>
      </c>
      <c r="D31" s="482" t="s">
        <v>94</v>
      </c>
      <c r="E31" s="319">
        <f>SUMIFS('Prima Nota ENTRATE'!$H$5:$H$2000,'Prima Nota ENTRATE'!$C$5:$C$2000,E$4,'Prima Nota ENTRATE'!$D$5:$D$2000,$C31)</f>
        <v>0</v>
      </c>
      <c r="F31" s="319">
        <f>SUMIFS('Prima Nota ENTRATE'!$H$5:$H$2000,'Prima Nota ENTRATE'!$C$5:$C$2000,F$4,'Prima Nota ENTRATE'!$D$5:$D$2000,$C31)</f>
        <v>0</v>
      </c>
      <c r="G31" s="319">
        <f>SUMIFS('Prima Nota ENTRATE'!$H$5:$H$2000,'Prima Nota ENTRATE'!$C$5:$C$2000,G$4,'Prima Nota ENTRATE'!$D$5:$D$2000,$C31)</f>
        <v>0</v>
      </c>
      <c r="H31" s="319">
        <f>SUMIFS('Prima Nota ENTRATE'!$H$5:$H$2000,'Prima Nota ENTRATE'!$C$5:$C$2000,H$4,'Prima Nota ENTRATE'!$D$5:$D$2000,$C31)</f>
        <v>0</v>
      </c>
      <c r="I31" s="319">
        <f>SUMIFS('Prima Nota ENTRATE'!$H$5:$H$2000,'Prima Nota ENTRATE'!$C$5:$C$2000,I$4,'Prima Nota ENTRATE'!$D$5:$D$2000,$C31)</f>
        <v>0</v>
      </c>
      <c r="J31" s="319">
        <f>SUMIFS('Prima Nota ENTRATE'!$H$5:$H$2000,'Prima Nota ENTRATE'!$C$5:$C$2000,J$4,'Prima Nota ENTRATE'!$D$5:$D$2000,$C31)</f>
        <v>0</v>
      </c>
      <c r="K31" s="319">
        <f>SUMIFS('Prima Nota ENTRATE'!$H$5:$H$2000,'Prima Nota ENTRATE'!$C$5:$C$2000,K$4,'Prima Nota ENTRATE'!$D$5:$D$2000,$C31)</f>
        <v>0</v>
      </c>
      <c r="L31" s="319">
        <f>SUMIFS('Prima Nota ENTRATE'!$H$5:$H$2000,'Prima Nota ENTRATE'!$C$5:$C$2000,L$4,'Prima Nota ENTRATE'!$D$5:$D$2000,$C31)</f>
        <v>0</v>
      </c>
      <c r="M31" s="319">
        <f>SUMIFS('Prima Nota ENTRATE'!$H$5:$H$2000,'Prima Nota ENTRATE'!$C$5:$C$2000,M$4,'Prima Nota ENTRATE'!$D$5:$D$2000,$C31)</f>
        <v>0</v>
      </c>
      <c r="N31" s="319">
        <f>SUMIFS('Prima Nota ENTRATE'!$H$5:$H$2000,'Prima Nota ENTRATE'!$C$5:$C$2000,N$4,'Prima Nota ENTRATE'!$D$5:$D$2000,$C31)</f>
        <v>0</v>
      </c>
      <c r="O31" s="319">
        <f>SUMIFS('Prima Nota ENTRATE'!$H$5:$H$2000,'Prima Nota ENTRATE'!$C$5:$C$2000,O$4,'Prima Nota ENTRATE'!$D$5:$D$2000,$C31)</f>
        <v>0</v>
      </c>
      <c r="P31" s="319">
        <f>SUMIFS('Prima Nota ENTRATE'!$H$5:$H$2000,'Prima Nota ENTRATE'!$C$5:$C$2000,P$4,'Prima Nota ENTRATE'!$D$5:$D$2000,$C31)</f>
        <v>0</v>
      </c>
      <c r="Q31" s="142">
        <f t="shared" si="0"/>
        <v>0</v>
      </c>
      <c r="R31" s="127"/>
    </row>
    <row r="32" spans="1:18" ht="14.25">
      <c r="A32" s="429"/>
      <c r="B32" s="329"/>
      <c r="C32" s="428">
        <f>A32</f>
        <v>0</v>
      </c>
      <c r="D32" s="482" t="s">
        <v>95</v>
      </c>
      <c r="E32" s="319">
        <f>SUMIFS('Prima Nota ENTRATE'!$H$5:$H$2000,'Prima Nota ENTRATE'!$C$5:$C$2000,E$4,'Prima Nota ENTRATE'!$D$5:$D$2000,$C32)</f>
        <v>0</v>
      </c>
      <c r="F32" s="319">
        <f>SUMIFS('Prima Nota ENTRATE'!$H$5:$H$2000,'Prima Nota ENTRATE'!$C$5:$C$2000,F$4,'Prima Nota ENTRATE'!$D$5:$D$2000,$C32)</f>
        <v>0</v>
      </c>
      <c r="G32" s="319">
        <f>SUMIFS('Prima Nota ENTRATE'!$H$5:$H$2000,'Prima Nota ENTRATE'!$C$5:$C$2000,G$4,'Prima Nota ENTRATE'!$D$5:$D$2000,$C32)</f>
        <v>0</v>
      </c>
      <c r="H32" s="319">
        <f>SUMIFS('Prima Nota ENTRATE'!$H$5:$H$2000,'Prima Nota ENTRATE'!$C$5:$C$2000,H$4,'Prima Nota ENTRATE'!$D$5:$D$2000,$C32)</f>
        <v>0</v>
      </c>
      <c r="I32" s="319">
        <f>SUMIFS('Prima Nota ENTRATE'!$H$5:$H$2000,'Prima Nota ENTRATE'!$C$5:$C$2000,I$4,'Prima Nota ENTRATE'!$D$5:$D$2000,$C32)</f>
        <v>0</v>
      </c>
      <c r="J32" s="319">
        <f>SUMIFS('Prima Nota ENTRATE'!$H$5:$H$2000,'Prima Nota ENTRATE'!$C$5:$C$2000,J$4,'Prima Nota ENTRATE'!$D$5:$D$2000,$C32)</f>
        <v>0</v>
      </c>
      <c r="K32" s="319">
        <f>SUMIFS('Prima Nota ENTRATE'!$H$5:$H$2000,'Prima Nota ENTRATE'!$C$5:$C$2000,K$4,'Prima Nota ENTRATE'!$D$5:$D$2000,$C32)</f>
        <v>0</v>
      </c>
      <c r="L32" s="319">
        <f>SUMIFS('Prima Nota ENTRATE'!$H$5:$H$2000,'Prima Nota ENTRATE'!$C$5:$C$2000,L$4,'Prima Nota ENTRATE'!$D$5:$D$2000,$C32)</f>
        <v>0</v>
      </c>
      <c r="M32" s="319">
        <f>SUMIFS('Prima Nota ENTRATE'!$H$5:$H$2000,'Prima Nota ENTRATE'!$C$5:$C$2000,M$4,'Prima Nota ENTRATE'!$D$5:$D$2000,$C32)</f>
        <v>0</v>
      </c>
      <c r="N32" s="319">
        <f>SUMIFS('Prima Nota ENTRATE'!$H$5:$H$2000,'Prima Nota ENTRATE'!$C$5:$C$2000,N$4,'Prima Nota ENTRATE'!$D$5:$D$2000,$C32)</f>
        <v>0</v>
      </c>
      <c r="O32" s="319">
        <f>SUMIFS('Prima Nota ENTRATE'!$H$5:$H$2000,'Prima Nota ENTRATE'!$C$5:$C$2000,O$4,'Prima Nota ENTRATE'!$D$5:$D$2000,$C32)</f>
        <v>0</v>
      </c>
      <c r="P32" s="319">
        <f>SUMIFS('Prima Nota ENTRATE'!$H$5:$H$2000,'Prima Nota ENTRATE'!$C$5:$C$2000,P$4,'Prima Nota ENTRATE'!$D$5:$D$2000,$C32)</f>
        <v>0</v>
      </c>
      <c r="Q32" s="142">
        <f t="shared" si="0"/>
        <v>0</v>
      </c>
      <c r="R32" s="127"/>
    </row>
    <row r="33" spans="1:18" ht="14.25">
      <c r="A33" s="429"/>
      <c r="B33" s="329"/>
      <c r="C33" s="427">
        <f>A33</f>
        <v>0</v>
      </c>
      <c r="D33" s="482"/>
      <c r="E33" s="319">
        <f>SUMIFS('Prima Nota ENTRATE'!$H$5:$H$2000,'Prima Nota ENTRATE'!$C$5:$C$2000,E$4,'Prima Nota ENTRATE'!$D$5:$D$2000,$C33)</f>
        <v>0</v>
      </c>
      <c r="F33" s="319">
        <f>SUMIFS('Prima Nota ENTRATE'!$H$5:$H$2000,'Prima Nota ENTRATE'!$C$5:$C$2000,F$4,'Prima Nota ENTRATE'!$D$5:$D$2000,$C33)</f>
        <v>0</v>
      </c>
      <c r="G33" s="319">
        <f>SUMIFS('Prima Nota ENTRATE'!$H$5:$H$2000,'Prima Nota ENTRATE'!$C$5:$C$2000,G$4,'Prima Nota ENTRATE'!$D$5:$D$2000,$C33)</f>
        <v>0</v>
      </c>
      <c r="H33" s="319">
        <f>SUMIFS('Prima Nota ENTRATE'!$H$5:$H$2000,'Prima Nota ENTRATE'!$C$5:$C$2000,H$4,'Prima Nota ENTRATE'!$D$5:$D$2000,$C33)</f>
        <v>0</v>
      </c>
      <c r="I33" s="319">
        <f>SUMIFS('Prima Nota ENTRATE'!$H$5:$H$2000,'Prima Nota ENTRATE'!$C$5:$C$2000,I$4,'Prima Nota ENTRATE'!$D$5:$D$2000,$C33)</f>
        <v>0</v>
      </c>
      <c r="J33" s="319">
        <f>SUMIFS('Prima Nota ENTRATE'!$H$5:$H$2000,'Prima Nota ENTRATE'!$C$5:$C$2000,J$4,'Prima Nota ENTRATE'!$D$5:$D$2000,$C33)</f>
        <v>0</v>
      </c>
      <c r="K33" s="319">
        <f>SUMIFS('Prima Nota ENTRATE'!$H$5:$H$2000,'Prima Nota ENTRATE'!$C$5:$C$2000,K$4,'Prima Nota ENTRATE'!$D$5:$D$2000,$C33)</f>
        <v>0</v>
      </c>
      <c r="L33" s="319">
        <f>SUMIFS('Prima Nota ENTRATE'!$H$5:$H$2000,'Prima Nota ENTRATE'!$C$5:$C$2000,L$4,'Prima Nota ENTRATE'!$D$5:$D$2000,$C33)</f>
        <v>0</v>
      </c>
      <c r="M33" s="319">
        <f>SUMIFS('Prima Nota ENTRATE'!$H$5:$H$2000,'Prima Nota ENTRATE'!$C$5:$C$2000,M$4,'Prima Nota ENTRATE'!$D$5:$D$2000,$C33)</f>
        <v>0</v>
      </c>
      <c r="N33" s="319">
        <f>SUMIFS('Prima Nota ENTRATE'!$H$5:$H$2000,'Prima Nota ENTRATE'!$C$5:$C$2000,N$4,'Prima Nota ENTRATE'!$D$5:$D$2000,$C33)</f>
        <v>0</v>
      </c>
      <c r="O33" s="319">
        <f>SUMIFS('Prima Nota ENTRATE'!$H$5:$H$2000,'Prima Nota ENTRATE'!$C$5:$C$2000,O$4,'Prima Nota ENTRATE'!$D$5:$D$2000,$C33)</f>
        <v>0</v>
      </c>
      <c r="P33" s="319">
        <f>SUMIFS('Prima Nota ENTRATE'!$H$5:$H$2000,'Prima Nota ENTRATE'!$C$5:$C$2000,P$4,'Prima Nota ENTRATE'!$D$5:$D$2000,$C33)</f>
        <v>0</v>
      </c>
      <c r="Q33" s="142">
        <f t="shared" si="0"/>
        <v>0</v>
      </c>
      <c r="R33" s="127"/>
    </row>
    <row r="34" spans="1:18" ht="15" thickBot="1">
      <c r="A34" s="429"/>
      <c r="B34" s="329"/>
      <c r="C34" s="427">
        <f>A34</f>
        <v>0</v>
      </c>
      <c r="D34" s="482"/>
      <c r="E34" s="319">
        <f>SUMIFS('Prima Nota ENTRATE'!$H$5:$H$2000,'Prima Nota ENTRATE'!$C$5:$C$2000,E$4,'Prima Nota ENTRATE'!$D$5:$D$2000,$C34)</f>
        <v>0</v>
      </c>
      <c r="F34" s="319">
        <f>SUMIFS('Prima Nota ENTRATE'!$H$5:$H$2000,'Prima Nota ENTRATE'!$C$5:$C$2000,F$4,'Prima Nota ENTRATE'!$D$5:$D$2000,$C34)</f>
        <v>0</v>
      </c>
      <c r="G34" s="319">
        <f>SUMIFS('Prima Nota ENTRATE'!$H$5:$H$2000,'Prima Nota ENTRATE'!$C$5:$C$2000,G$4,'Prima Nota ENTRATE'!$D$5:$D$2000,$C34)</f>
        <v>0</v>
      </c>
      <c r="H34" s="319">
        <f>SUMIFS('Prima Nota ENTRATE'!$H$5:$H$2000,'Prima Nota ENTRATE'!$C$5:$C$2000,H$4,'Prima Nota ENTRATE'!$D$5:$D$2000,$C34)</f>
        <v>0</v>
      </c>
      <c r="I34" s="319">
        <f>SUMIFS('Prima Nota ENTRATE'!$H$5:$H$2000,'Prima Nota ENTRATE'!$C$5:$C$2000,I$4,'Prima Nota ENTRATE'!$D$5:$D$2000,$C34)</f>
        <v>0</v>
      </c>
      <c r="J34" s="319">
        <f>SUMIFS('Prima Nota ENTRATE'!$H$5:$H$2000,'Prima Nota ENTRATE'!$C$5:$C$2000,J$4,'Prima Nota ENTRATE'!$D$5:$D$2000,$C34)</f>
        <v>0</v>
      </c>
      <c r="K34" s="319">
        <f>SUMIFS('Prima Nota ENTRATE'!$H$5:$H$2000,'Prima Nota ENTRATE'!$C$5:$C$2000,K$4,'Prima Nota ENTRATE'!$D$5:$D$2000,$C34)</f>
        <v>0</v>
      </c>
      <c r="L34" s="319">
        <f>SUMIFS('Prima Nota ENTRATE'!$H$5:$H$2000,'Prima Nota ENTRATE'!$C$5:$C$2000,L$4,'Prima Nota ENTRATE'!$D$5:$D$2000,$C34)</f>
        <v>0</v>
      </c>
      <c r="M34" s="319">
        <f>SUMIFS('Prima Nota ENTRATE'!$H$5:$H$2000,'Prima Nota ENTRATE'!$C$5:$C$2000,M$4,'Prima Nota ENTRATE'!$D$5:$D$2000,$C34)</f>
        <v>0</v>
      </c>
      <c r="N34" s="319">
        <f>SUMIFS('Prima Nota ENTRATE'!$H$5:$H$2000,'Prima Nota ENTRATE'!$C$5:$C$2000,N$4,'Prima Nota ENTRATE'!$D$5:$D$2000,$C34)</f>
        <v>0</v>
      </c>
      <c r="O34" s="319">
        <f>SUMIFS('Prima Nota ENTRATE'!$H$5:$H$2000,'Prima Nota ENTRATE'!$C$5:$C$2000,O$4,'Prima Nota ENTRATE'!$D$5:$D$2000,$C34)</f>
        <v>0</v>
      </c>
      <c r="P34" s="319">
        <f>SUMIFS('Prima Nota ENTRATE'!$H$5:$H$2000,'Prima Nota ENTRATE'!$C$5:$C$2000,P$4,'Prima Nota ENTRATE'!$D$5:$D$2000,$C34)</f>
        <v>0</v>
      </c>
      <c r="Q34" s="142">
        <f t="shared" si="0"/>
        <v>0</v>
      </c>
      <c r="R34" s="127"/>
    </row>
    <row r="35" spans="1:18" ht="16.5" thickTop="1" thickBot="1">
      <c r="A35" s="422"/>
      <c r="B35" s="323">
        <v>5</v>
      </c>
      <c r="C35" s="357"/>
      <c r="D35" s="316" t="s">
        <v>96</v>
      </c>
      <c r="E35" s="317">
        <f>SUM(E$29:E$34)</f>
        <v>0</v>
      </c>
      <c r="F35" s="317">
        <f t="shared" ref="F35:P35" si="5">SUM(F$29:F$34)</f>
        <v>0</v>
      </c>
      <c r="G35" s="317">
        <f t="shared" si="5"/>
        <v>0</v>
      </c>
      <c r="H35" s="317">
        <f t="shared" si="5"/>
        <v>0</v>
      </c>
      <c r="I35" s="317">
        <f t="shared" si="5"/>
        <v>0</v>
      </c>
      <c r="J35" s="317">
        <f t="shared" si="5"/>
        <v>0</v>
      </c>
      <c r="K35" s="317">
        <f t="shared" si="5"/>
        <v>0</v>
      </c>
      <c r="L35" s="317">
        <f t="shared" si="5"/>
        <v>0</v>
      </c>
      <c r="M35" s="317">
        <f t="shared" si="5"/>
        <v>0</v>
      </c>
      <c r="N35" s="317">
        <f t="shared" si="5"/>
        <v>0</v>
      </c>
      <c r="O35" s="317">
        <f t="shared" si="5"/>
        <v>0</v>
      </c>
      <c r="P35" s="317">
        <f t="shared" si="5"/>
        <v>0</v>
      </c>
      <c r="Q35" s="318">
        <f t="shared" si="0"/>
        <v>0</v>
      </c>
      <c r="R35" s="374">
        <f>SUM(Q29:Q34)</f>
        <v>0</v>
      </c>
    </row>
    <row r="36" spans="1:18" ht="18" thickTop="1" thickBot="1">
      <c r="A36" s="422"/>
      <c r="B36" s="418"/>
      <c r="C36" s="431">
        <v>6</v>
      </c>
      <c r="D36" s="369" t="s">
        <v>97</v>
      </c>
      <c r="E36" s="370">
        <f>SUMIFS('Prima Nota ENTRATE'!$H$5:$H$2000,'Prima Nota ENTRATE'!$C$5:$C$2000,E$4,'Prima Nota ENTRATE'!$D$5:$D$2000,$C36)</f>
        <v>0</v>
      </c>
      <c r="F36" s="370">
        <f>SUMIFS('Prima Nota ENTRATE'!$H$5:$H$2000,'Prima Nota ENTRATE'!$C$5:$C$2000,F$4,'Prima Nota ENTRATE'!$D$5:$D$2000,$C36)</f>
        <v>0</v>
      </c>
      <c r="G36" s="370">
        <f>SUMIFS('Prima Nota ENTRATE'!$H$5:$H$2000,'Prima Nota ENTRATE'!$C$5:$C$2000,G$4,'Prima Nota ENTRATE'!$D$5:$D$2000,$C36)</f>
        <v>0</v>
      </c>
      <c r="H36" s="370">
        <f>SUMIFS('Prima Nota ENTRATE'!$H$5:$H$2000,'Prima Nota ENTRATE'!$C$5:$C$2000,H$4,'Prima Nota ENTRATE'!$D$5:$D$2000,$C36)</f>
        <v>0</v>
      </c>
      <c r="I36" s="370">
        <f>SUMIFS('Prima Nota ENTRATE'!$H$5:$H$2000,'Prima Nota ENTRATE'!$C$5:$C$2000,I$4,'Prima Nota ENTRATE'!$D$5:$D$2000,$C36)</f>
        <v>0</v>
      </c>
      <c r="J36" s="370">
        <f>SUMIFS('Prima Nota ENTRATE'!$H$5:$H$2000,'Prima Nota ENTRATE'!$C$5:$C$2000,J$4,'Prima Nota ENTRATE'!$D$5:$D$2000,$C36)</f>
        <v>0</v>
      </c>
      <c r="K36" s="370">
        <f>SUMIFS('Prima Nota ENTRATE'!$H$5:$H$2000,'Prima Nota ENTRATE'!$C$5:$C$2000,K$4,'Prima Nota ENTRATE'!$D$5:$D$2000,$C36)</f>
        <v>0</v>
      </c>
      <c r="L36" s="370">
        <f>SUMIFS('Prima Nota ENTRATE'!$H$5:$H$2000,'Prima Nota ENTRATE'!$C$5:$C$2000,L$4,'Prima Nota ENTRATE'!$D$5:$D$2000,$C36)</f>
        <v>0</v>
      </c>
      <c r="M36" s="370">
        <f>SUMIFS('Prima Nota ENTRATE'!$H$5:$H$2000,'Prima Nota ENTRATE'!$C$5:$C$2000,M$4,'Prima Nota ENTRATE'!$D$5:$D$2000,$C36)</f>
        <v>0</v>
      </c>
      <c r="N36" s="370">
        <f>SUMIFS('Prima Nota ENTRATE'!$H$5:$H$2000,'Prima Nota ENTRATE'!$C$5:$C$2000,N$4,'Prima Nota ENTRATE'!$D$5:$D$2000,$C36)</f>
        <v>0</v>
      </c>
      <c r="O36" s="370">
        <f>SUMIFS('Prima Nota ENTRATE'!$H$5:$H$2000,'Prima Nota ENTRATE'!$C$5:$C$2000,O$4,'Prima Nota ENTRATE'!$D$5:$D$2000,$C36)</f>
        <v>0</v>
      </c>
      <c r="P36" s="370">
        <f>SUMIFS('Prima Nota ENTRATE'!$H$5:$H$2000,'Prima Nota ENTRATE'!$C$5:$C$2000,P$4,'Prima Nota ENTRATE'!$D$5:$D$2000,$C36)</f>
        <v>0</v>
      </c>
      <c r="Q36" s="371">
        <f t="shared" si="0"/>
        <v>0</v>
      </c>
      <c r="R36" s="127"/>
    </row>
    <row r="37" spans="1:18" ht="14.25">
      <c r="A37" s="422"/>
      <c r="B37" s="329"/>
      <c r="C37" s="426">
        <f>A37</f>
        <v>0</v>
      </c>
      <c r="D37" s="481" t="s">
        <v>98</v>
      </c>
      <c r="E37" s="319">
        <f>SUMIFS('Prima Nota ENTRATE'!$H$5:$H$2000,'Prima Nota ENTRATE'!$C$5:$C$2000,E$4,'Prima Nota ENTRATE'!$D$5:$D$2000,$C37)</f>
        <v>0</v>
      </c>
      <c r="F37" s="319">
        <f>SUMIFS('Prima Nota ENTRATE'!$H$5:$H$2000,'Prima Nota ENTRATE'!$C$5:$C$2000,F$4,'Prima Nota ENTRATE'!$D$5:$D$2000,$C37)</f>
        <v>0</v>
      </c>
      <c r="G37" s="319">
        <f>SUMIFS('Prima Nota ENTRATE'!$H$5:$H$2000,'Prima Nota ENTRATE'!$C$5:$C$2000,G$4,'Prima Nota ENTRATE'!$D$5:$D$2000,$C37)</f>
        <v>0</v>
      </c>
      <c r="H37" s="319">
        <f>SUMIFS('Prima Nota ENTRATE'!$H$5:$H$2000,'Prima Nota ENTRATE'!$C$5:$C$2000,H$4,'Prima Nota ENTRATE'!$D$5:$D$2000,$C37)</f>
        <v>0</v>
      </c>
      <c r="I37" s="319">
        <f>SUMIFS('Prima Nota ENTRATE'!$H$5:$H$2000,'Prima Nota ENTRATE'!$C$5:$C$2000,I$4,'Prima Nota ENTRATE'!$D$5:$D$2000,$C37)</f>
        <v>0</v>
      </c>
      <c r="J37" s="319">
        <f>SUMIFS('Prima Nota ENTRATE'!$H$5:$H$2000,'Prima Nota ENTRATE'!$C$5:$C$2000,J$4,'Prima Nota ENTRATE'!$D$5:$D$2000,$C37)</f>
        <v>0</v>
      </c>
      <c r="K37" s="319">
        <f>SUMIFS('Prima Nota ENTRATE'!$H$5:$H$2000,'Prima Nota ENTRATE'!$C$5:$C$2000,K$4,'Prima Nota ENTRATE'!$D$5:$D$2000,$C37)</f>
        <v>0</v>
      </c>
      <c r="L37" s="319">
        <f>SUMIFS('Prima Nota ENTRATE'!$H$5:$H$2000,'Prima Nota ENTRATE'!$C$5:$C$2000,L$4,'Prima Nota ENTRATE'!$D$5:$D$2000,$C37)</f>
        <v>0</v>
      </c>
      <c r="M37" s="319">
        <f>SUMIFS('Prima Nota ENTRATE'!$H$5:$H$2000,'Prima Nota ENTRATE'!$C$5:$C$2000,M$4,'Prima Nota ENTRATE'!$D$5:$D$2000,$C37)</f>
        <v>0</v>
      </c>
      <c r="N37" s="319">
        <f>SUMIFS('Prima Nota ENTRATE'!$H$5:$H$2000,'Prima Nota ENTRATE'!$C$5:$C$2000,N$4,'Prima Nota ENTRATE'!$D$5:$D$2000,$C37)</f>
        <v>0</v>
      </c>
      <c r="O37" s="319">
        <f>SUMIFS('Prima Nota ENTRATE'!$H$5:$H$2000,'Prima Nota ENTRATE'!$C$5:$C$2000,O$4,'Prima Nota ENTRATE'!$D$5:$D$2000,$C37)</f>
        <v>0</v>
      </c>
      <c r="P37" s="319">
        <f>SUMIFS('Prima Nota ENTRATE'!$H$5:$H$2000,'Prima Nota ENTRATE'!$C$5:$C$2000,P$4,'Prima Nota ENTRATE'!$D$5:$D$2000,$C37)</f>
        <v>0</v>
      </c>
      <c r="Q37" s="142">
        <f t="shared" si="0"/>
        <v>0</v>
      </c>
      <c r="R37" s="127"/>
    </row>
    <row r="38" spans="1:18" ht="14.25">
      <c r="A38" s="422"/>
      <c r="B38" s="329"/>
      <c r="C38" s="427">
        <f>A38</f>
        <v>0</v>
      </c>
      <c r="D38" s="482" t="s">
        <v>99</v>
      </c>
      <c r="E38" s="319">
        <f>SUMIFS('Prima Nota ENTRATE'!$H$5:$H$2000,'Prima Nota ENTRATE'!$C$5:$C$2000,E$4,'Prima Nota ENTRATE'!$D$5:$D$2000,$C38)</f>
        <v>0</v>
      </c>
      <c r="F38" s="319">
        <f>SUMIFS('Prima Nota ENTRATE'!$H$5:$H$2000,'Prima Nota ENTRATE'!$C$5:$C$2000,F$4,'Prima Nota ENTRATE'!$D$5:$D$2000,$C38)</f>
        <v>0</v>
      </c>
      <c r="G38" s="319">
        <f>SUMIFS('Prima Nota ENTRATE'!$H$5:$H$2000,'Prima Nota ENTRATE'!$C$5:$C$2000,G$4,'Prima Nota ENTRATE'!$D$5:$D$2000,$C38)</f>
        <v>0</v>
      </c>
      <c r="H38" s="319">
        <f>SUMIFS('Prima Nota ENTRATE'!$H$5:$H$2000,'Prima Nota ENTRATE'!$C$5:$C$2000,H$4,'Prima Nota ENTRATE'!$D$5:$D$2000,$C38)</f>
        <v>0</v>
      </c>
      <c r="I38" s="319">
        <f>SUMIFS('Prima Nota ENTRATE'!$H$5:$H$2000,'Prima Nota ENTRATE'!$C$5:$C$2000,I$4,'Prima Nota ENTRATE'!$D$5:$D$2000,$C38)</f>
        <v>0</v>
      </c>
      <c r="J38" s="319">
        <f>SUMIFS('Prima Nota ENTRATE'!$H$5:$H$2000,'Prima Nota ENTRATE'!$C$5:$C$2000,J$4,'Prima Nota ENTRATE'!$D$5:$D$2000,$C38)</f>
        <v>0</v>
      </c>
      <c r="K38" s="319">
        <f>SUMIFS('Prima Nota ENTRATE'!$H$5:$H$2000,'Prima Nota ENTRATE'!$C$5:$C$2000,K$4,'Prima Nota ENTRATE'!$D$5:$D$2000,$C38)</f>
        <v>0</v>
      </c>
      <c r="L38" s="319">
        <f>SUMIFS('Prima Nota ENTRATE'!$H$5:$H$2000,'Prima Nota ENTRATE'!$C$5:$C$2000,L$4,'Prima Nota ENTRATE'!$D$5:$D$2000,$C38)</f>
        <v>0</v>
      </c>
      <c r="M38" s="319">
        <f>SUMIFS('Prima Nota ENTRATE'!$H$5:$H$2000,'Prima Nota ENTRATE'!$C$5:$C$2000,M$4,'Prima Nota ENTRATE'!$D$5:$D$2000,$C38)</f>
        <v>0</v>
      </c>
      <c r="N38" s="319">
        <f>SUMIFS('Prima Nota ENTRATE'!$H$5:$H$2000,'Prima Nota ENTRATE'!$C$5:$C$2000,N$4,'Prima Nota ENTRATE'!$D$5:$D$2000,$C38)</f>
        <v>0</v>
      </c>
      <c r="O38" s="319">
        <f>SUMIFS('Prima Nota ENTRATE'!$H$5:$H$2000,'Prima Nota ENTRATE'!$C$5:$C$2000,O$4,'Prima Nota ENTRATE'!$D$5:$D$2000,$C38)</f>
        <v>0</v>
      </c>
      <c r="P38" s="319">
        <f>SUMIFS('Prima Nota ENTRATE'!$H$5:$H$2000,'Prima Nota ENTRATE'!$C$5:$C$2000,P$4,'Prima Nota ENTRATE'!$D$5:$D$2000,$C38)</f>
        <v>0</v>
      </c>
      <c r="Q38" s="142">
        <f t="shared" si="0"/>
        <v>0</v>
      </c>
      <c r="R38" s="127"/>
    </row>
    <row r="39" spans="1:18" ht="15" thickBot="1">
      <c r="A39" s="429"/>
      <c r="B39" s="329"/>
      <c r="C39" s="428">
        <f>A39</f>
        <v>0</v>
      </c>
      <c r="D39" s="482" t="s">
        <v>95</v>
      </c>
      <c r="E39" s="319">
        <f>SUMIFS('Prima Nota ENTRATE'!$H$5:$H$2000,'Prima Nota ENTRATE'!$C$5:$C$2000,E$4,'Prima Nota ENTRATE'!$D$5:$D$2000,$C39)</f>
        <v>0</v>
      </c>
      <c r="F39" s="319">
        <f>SUMIFS('Prima Nota ENTRATE'!$H$5:$H$2000,'Prima Nota ENTRATE'!$C$5:$C$2000,F$4,'Prima Nota ENTRATE'!$D$5:$D$2000,$C39)</f>
        <v>0</v>
      </c>
      <c r="G39" s="319">
        <f>SUMIFS('Prima Nota ENTRATE'!$H$5:$H$2000,'Prima Nota ENTRATE'!$C$5:$C$2000,G$4,'Prima Nota ENTRATE'!$D$5:$D$2000,$C39)</f>
        <v>0</v>
      </c>
      <c r="H39" s="319">
        <f>SUMIFS('Prima Nota ENTRATE'!$H$5:$H$2000,'Prima Nota ENTRATE'!$C$5:$C$2000,H$4,'Prima Nota ENTRATE'!$D$5:$D$2000,$C39)</f>
        <v>0</v>
      </c>
      <c r="I39" s="319">
        <f>SUMIFS('Prima Nota ENTRATE'!$H$5:$H$2000,'Prima Nota ENTRATE'!$C$5:$C$2000,I$4,'Prima Nota ENTRATE'!$D$5:$D$2000,$C39)</f>
        <v>0</v>
      </c>
      <c r="J39" s="319">
        <f>SUMIFS('Prima Nota ENTRATE'!$H$5:$H$2000,'Prima Nota ENTRATE'!$C$5:$C$2000,J$4,'Prima Nota ENTRATE'!$D$5:$D$2000,$C39)</f>
        <v>0</v>
      </c>
      <c r="K39" s="319">
        <f>SUMIFS('Prima Nota ENTRATE'!$H$5:$H$2000,'Prima Nota ENTRATE'!$C$5:$C$2000,K$4,'Prima Nota ENTRATE'!$D$5:$D$2000,$C39)</f>
        <v>0</v>
      </c>
      <c r="L39" s="319">
        <f>SUMIFS('Prima Nota ENTRATE'!$H$5:$H$2000,'Prima Nota ENTRATE'!$C$5:$C$2000,L$4,'Prima Nota ENTRATE'!$D$5:$D$2000,$C39)</f>
        <v>0</v>
      </c>
      <c r="M39" s="319">
        <f>SUMIFS('Prima Nota ENTRATE'!$H$5:$H$2000,'Prima Nota ENTRATE'!$C$5:$C$2000,M$4,'Prima Nota ENTRATE'!$D$5:$D$2000,$C39)</f>
        <v>0</v>
      </c>
      <c r="N39" s="319">
        <f>SUMIFS('Prima Nota ENTRATE'!$H$5:$H$2000,'Prima Nota ENTRATE'!$C$5:$C$2000,N$4,'Prima Nota ENTRATE'!$D$5:$D$2000,$C39)</f>
        <v>0</v>
      </c>
      <c r="O39" s="319">
        <f>SUMIFS('Prima Nota ENTRATE'!$H$5:$H$2000,'Prima Nota ENTRATE'!$C$5:$C$2000,O$4,'Prima Nota ENTRATE'!$D$5:$D$2000,$C39)</f>
        <v>0</v>
      </c>
      <c r="P39" s="319">
        <f>SUMIFS('Prima Nota ENTRATE'!$H$5:$H$2000,'Prima Nota ENTRATE'!$C$5:$C$2000,P$4,'Prima Nota ENTRATE'!$D$5:$D$2000,$C39)</f>
        <v>0</v>
      </c>
      <c r="Q39" s="142">
        <f t="shared" si="0"/>
        <v>0</v>
      </c>
      <c r="R39" s="127"/>
    </row>
    <row r="40" spans="1:18" ht="16.5" thickTop="1" thickBot="1">
      <c r="A40" s="422"/>
      <c r="B40" s="323">
        <v>6</v>
      </c>
      <c r="C40" s="357"/>
      <c r="D40" s="316" t="s">
        <v>100</v>
      </c>
      <c r="E40" s="317">
        <f>SUM(E$36:E$39)</f>
        <v>0</v>
      </c>
      <c r="F40" s="317">
        <f t="shared" ref="F40:P40" si="6">SUM(F$36:F$39)</f>
        <v>0</v>
      </c>
      <c r="G40" s="317">
        <f t="shared" si="6"/>
        <v>0</v>
      </c>
      <c r="H40" s="317">
        <f t="shared" si="6"/>
        <v>0</v>
      </c>
      <c r="I40" s="317">
        <f t="shared" si="6"/>
        <v>0</v>
      </c>
      <c r="J40" s="317">
        <f t="shared" si="6"/>
        <v>0</v>
      </c>
      <c r="K40" s="317">
        <f t="shared" si="6"/>
        <v>0</v>
      </c>
      <c r="L40" s="317">
        <f t="shared" si="6"/>
        <v>0</v>
      </c>
      <c r="M40" s="317">
        <f t="shared" si="6"/>
        <v>0</v>
      </c>
      <c r="N40" s="317">
        <f t="shared" si="6"/>
        <v>0</v>
      </c>
      <c r="O40" s="317">
        <f t="shared" si="6"/>
        <v>0</v>
      </c>
      <c r="P40" s="317">
        <f t="shared" si="6"/>
        <v>0</v>
      </c>
      <c r="Q40" s="318">
        <f t="shared" si="0"/>
        <v>0</v>
      </c>
      <c r="R40" s="374">
        <f>SUM(Q36:Q39)</f>
        <v>0</v>
      </c>
    </row>
    <row r="41" spans="1:18" ht="18" thickTop="1" thickBot="1">
      <c r="A41" s="422"/>
      <c r="B41" s="418"/>
      <c r="C41" s="431">
        <v>7</v>
      </c>
      <c r="D41" s="369" t="s">
        <v>101</v>
      </c>
      <c r="E41" s="370">
        <f>SUMIFS('Prima Nota ENTRATE'!$H$5:$H$2000,'Prima Nota ENTRATE'!$C$5:$C$2000,E$4,'Prima Nota ENTRATE'!$D$5:$D$2000,$C41)</f>
        <v>0</v>
      </c>
      <c r="F41" s="370">
        <f>SUMIFS('Prima Nota ENTRATE'!$H$5:$H$2000,'Prima Nota ENTRATE'!$C$5:$C$2000,F$4,'Prima Nota ENTRATE'!$D$5:$D$2000,$C41)</f>
        <v>0</v>
      </c>
      <c r="G41" s="370">
        <f>SUMIFS('Prima Nota ENTRATE'!$H$5:$H$2000,'Prima Nota ENTRATE'!$C$5:$C$2000,G$4,'Prima Nota ENTRATE'!$D$5:$D$2000,$C41)</f>
        <v>0</v>
      </c>
      <c r="H41" s="370">
        <f>SUMIFS('Prima Nota ENTRATE'!$H$5:$H$2000,'Prima Nota ENTRATE'!$C$5:$C$2000,H$4,'Prima Nota ENTRATE'!$D$5:$D$2000,$C41)</f>
        <v>0</v>
      </c>
      <c r="I41" s="370">
        <f>SUMIFS('Prima Nota ENTRATE'!$H$5:$H$2000,'Prima Nota ENTRATE'!$C$5:$C$2000,I$4,'Prima Nota ENTRATE'!$D$5:$D$2000,$C41)</f>
        <v>0</v>
      </c>
      <c r="J41" s="370">
        <f>SUMIFS('Prima Nota ENTRATE'!$H$5:$H$2000,'Prima Nota ENTRATE'!$C$5:$C$2000,J$4,'Prima Nota ENTRATE'!$D$5:$D$2000,$C41)</f>
        <v>0</v>
      </c>
      <c r="K41" s="370">
        <f>SUMIFS('Prima Nota ENTRATE'!$H$5:$H$2000,'Prima Nota ENTRATE'!$C$5:$C$2000,K$4,'Prima Nota ENTRATE'!$D$5:$D$2000,$C41)</f>
        <v>0</v>
      </c>
      <c r="L41" s="370">
        <f>SUMIFS('Prima Nota ENTRATE'!$H$5:$H$2000,'Prima Nota ENTRATE'!$C$5:$C$2000,L$4,'Prima Nota ENTRATE'!$D$5:$D$2000,$C41)</f>
        <v>0</v>
      </c>
      <c r="M41" s="370">
        <f>SUMIFS('Prima Nota ENTRATE'!$H$5:$H$2000,'Prima Nota ENTRATE'!$C$5:$C$2000,M$4,'Prima Nota ENTRATE'!$D$5:$D$2000,$C41)</f>
        <v>0</v>
      </c>
      <c r="N41" s="370">
        <f>SUMIFS('Prima Nota ENTRATE'!$H$5:$H$2000,'Prima Nota ENTRATE'!$C$5:$C$2000,N$4,'Prima Nota ENTRATE'!$D$5:$D$2000,$C41)</f>
        <v>0</v>
      </c>
      <c r="O41" s="370">
        <f>SUMIFS('Prima Nota ENTRATE'!$H$5:$H$2000,'Prima Nota ENTRATE'!$C$5:$C$2000,O$4,'Prima Nota ENTRATE'!$D$5:$D$2000,$C41)</f>
        <v>0</v>
      </c>
      <c r="P41" s="370">
        <f>SUMIFS('Prima Nota ENTRATE'!$H$5:$H$2000,'Prima Nota ENTRATE'!$C$5:$C$2000,P$4,'Prima Nota ENTRATE'!$D$5:$D$2000,$C41)</f>
        <v>0</v>
      </c>
      <c r="Q41" s="371">
        <f t="shared" si="0"/>
        <v>0</v>
      </c>
      <c r="R41" s="127"/>
    </row>
    <row r="42" spans="1:18" ht="14.25">
      <c r="A42" s="422"/>
      <c r="B42" s="329"/>
      <c r="C42" s="426">
        <f>A42</f>
        <v>0</v>
      </c>
      <c r="D42" s="481" t="s">
        <v>98</v>
      </c>
      <c r="E42" s="319">
        <f>SUMIFS('Prima Nota ENTRATE'!$H$5:$H$2000,'Prima Nota ENTRATE'!$C$5:$C$2000,E$4,'Prima Nota ENTRATE'!$D$5:$D$2000,$C42)</f>
        <v>0</v>
      </c>
      <c r="F42" s="319">
        <f>SUMIFS('Prima Nota ENTRATE'!$H$5:$H$2000,'Prima Nota ENTRATE'!$C$5:$C$2000,F$4,'Prima Nota ENTRATE'!$D$5:$D$2000,$C42)</f>
        <v>0</v>
      </c>
      <c r="G42" s="319">
        <f>SUMIFS('Prima Nota ENTRATE'!$H$5:$H$2000,'Prima Nota ENTRATE'!$C$5:$C$2000,G$4,'Prima Nota ENTRATE'!$D$5:$D$2000,$C42)</f>
        <v>0</v>
      </c>
      <c r="H42" s="319">
        <f>SUMIFS('Prima Nota ENTRATE'!$H$5:$H$2000,'Prima Nota ENTRATE'!$C$5:$C$2000,H$4,'Prima Nota ENTRATE'!$D$5:$D$2000,$C42)</f>
        <v>0</v>
      </c>
      <c r="I42" s="319">
        <f>SUMIFS('Prima Nota ENTRATE'!$H$5:$H$2000,'Prima Nota ENTRATE'!$C$5:$C$2000,I$4,'Prima Nota ENTRATE'!$D$5:$D$2000,$C42)</f>
        <v>0</v>
      </c>
      <c r="J42" s="319">
        <f>SUMIFS('Prima Nota ENTRATE'!$H$5:$H$2000,'Prima Nota ENTRATE'!$C$5:$C$2000,J$4,'Prima Nota ENTRATE'!$D$5:$D$2000,$C42)</f>
        <v>0</v>
      </c>
      <c r="K42" s="319">
        <f>SUMIFS('Prima Nota ENTRATE'!$H$5:$H$2000,'Prima Nota ENTRATE'!$C$5:$C$2000,K$4,'Prima Nota ENTRATE'!$D$5:$D$2000,$C42)</f>
        <v>0</v>
      </c>
      <c r="L42" s="319">
        <f>SUMIFS('Prima Nota ENTRATE'!$H$5:$H$2000,'Prima Nota ENTRATE'!$C$5:$C$2000,L$4,'Prima Nota ENTRATE'!$D$5:$D$2000,$C42)</f>
        <v>0</v>
      </c>
      <c r="M42" s="319">
        <f>SUMIFS('Prima Nota ENTRATE'!$H$5:$H$2000,'Prima Nota ENTRATE'!$C$5:$C$2000,M$4,'Prima Nota ENTRATE'!$D$5:$D$2000,$C42)</f>
        <v>0</v>
      </c>
      <c r="N42" s="319">
        <f>SUMIFS('Prima Nota ENTRATE'!$H$5:$H$2000,'Prima Nota ENTRATE'!$C$5:$C$2000,N$4,'Prima Nota ENTRATE'!$D$5:$D$2000,$C42)</f>
        <v>0</v>
      </c>
      <c r="O42" s="319">
        <f>SUMIFS('Prima Nota ENTRATE'!$H$5:$H$2000,'Prima Nota ENTRATE'!$C$5:$C$2000,O$4,'Prima Nota ENTRATE'!$D$5:$D$2000,$C42)</f>
        <v>0</v>
      </c>
      <c r="P42" s="319">
        <f>SUMIFS('Prima Nota ENTRATE'!$H$5:$H$2000,'Prima Nota ENTRATE'!$C$5:$C$2000,P$4,'Prima Nota ENTRATE'!$D$5:$D$2000,$C42)</f>
        <v>0</v>
      </c>
      <c r="Q42" s="142">
        <f>SUM(E42:P42)</f>
        <v>0</v>
      </c>
      <c r="R42" s="127"/>
    </row>
    <row r="43" spans="1:18" ht="14.25">
      <c r="A43" s="422"/>
      <c r="B43" s="329"/>
      <c r="C43" s="427">
        <f>A43</f>
        <v>0</v>
      </c>
      <c r="D43" s="481" t="s">
        <v>102</v>
      </c>
      <c r="E43" s="319">
        <f>SUMIFS('Prima Nota ENTRATE'!$H$5:$H$2000,'Prima Nota ENTRATE'!$C$5:$C$2000,E$4,'Prima Nota ENTRATE'!$D$5:$D$2000,$C43)</f>
        <v>0</v>
      </c>
      <c r="F43" s="319">
        <f>SUMIFS('Prima Nota ENTRATE'!$H$5:$H$2000,'Prima Nota ENTRATE'!$C$5:$C$2000,F$4,'Prima Nota ENTRATE'!$D$5:$D$2000,$C43)</f>
        <v>0</v>
      </c>
      <c r="G43" s="319">
        <f>SUMIFS('Prima Nota ENTRATE'!$H$5:$H$2000,'Prima Nota ENTRATE'!$C$5:$C$2000,G$4,'Prima Nota ENTRATE'!$D$5:$D$2000,$C43)</f>
        <v>0</v>
      </c>
      <c r="H43" s="319">
        <f>SUMIFS('Prima Nota ENTRATE'!$H$5:$H$2000,'Prima Nota ENTRATE'!$C$5:$C$2000,H$4,'Prima Nota ENTRATE'!$D$5:$D$2000,$C43)</f>
        <v>0</v>
      </c>
      <c r="I43" s="319">
        <f>SUMIFS('Prima Nota ENTRATE'!$H$5:$H$2000,'Prima Nota ENTRATE'!$C$5:$C$2000,I$4,'Prima Nota ENTRATE'!$D$5:$D$2000,$C43)</f>
        <v>0</v>
      </c>
      <c r="J43" s="319">
        <f>SUMIFS('Prima Nota ENTRATE'!$H$5:$H$2000,'Prima Nota ENTRATE'!$C$5:$C$2000,J$4,'Prima Nota ENTRATE'!$D$5:$D$2000,$C43)</f>
        <v>0</v>
      </c>
      <c r="K43" s="319">
        <f>SUMIFS('Prima Nota ENTRATE'!$H$5:$H$2000,'Prima Nota ENTRATE'!$C$5:$C$2000,K$4,'Prima Nota ENTRATE'!$D$5:$D$2000,$C43)</f>
        <v>0</v>
      </c>
      <c r="L43" s="319">
        <f>SUMIFS('Prima Nota ENTRATE'!$H$5:$H$2000,'Prima Nota ENTRATE'!$C$5:$C$2000,L$4,'Prima Nota ENTRATE'!$D$5:$D$2000,$C43)</f>
        <v>0</v>
      </c>
      <c r="M43" s="319">
        <f>SUMIFS('Prima Nota ENTRATE'!$H$5:$H$2000,'Prima Nota ENTRATE'!$C$5:$C$2000,M$4,'Prima Nota ENTRATE'!$D$5:$D$2000,$C43)</f>
        <v>0</v>
      </c>
      <c r="N43" s="319">
        <f>SUMIFS('Prima Nota ENTRATE'!$H$5:$H$2000,'Prima Nota ENTRATE'!$C$5:$C$2000,N$4,'Prima Nota ENTRATE'!$D$5:$D$2000,$C43)</f>
        <v>0</v>
      </c>
      <c r="O43" s="319">
        <f>SUMIFS('Prima Nota ENTRATE'!$H$5:$H$2000,'Prima Nota ENTRATE'!$C$5:$C$2000,O$4,'Prima Nota ENTRATE'!$D$5:$D$2000,$C43)</f>
        <v>0</v>
      </c>
      <c r="P43" s="319">
        <f>SUMIFS('Prima Nota ENTRATE'!$H$5:$H$2000,'Prima Nota ENTRATE'!$C$5:$C$2000,P$4,'Prima Nota ENTRATE'!$D$5:$D$2000,$C43)</f>
        <v>0</v>
      </c>
      <c r="Q43" s="142">
        <f>SUM(E43:P43)</f>
        <v>0</v>
      </c>
      <c r="R43" s="127"/>
    </row>
    <row r="44" spans="1:18" ht="14.25">
      <c r="A44" s="429"/>
      <c r="B44" s="329"/>
      <c r="C44" s="427">
        <f>A44</f>
        <v>0</v>
      </c>
      <c r="D44" s="481" t="s">
        <v>103</v>
      </c>
      <c r="E44" s="319">
        <f>SUMIFS('Prima Nota ENTRATE'!$H$5:$H$2000,'Prima Nota ENTRATE'!$C$5:$C$2000,E$4,'Prima Nota ENTRATE'!$D$5:$D$2000,$C44)</f>
        <v>0</v>
      </c>
      <c r="F44" s="319">
        <f>SUMIFS('Prima Nota ENTRATE'!$H$5:$H$2000,'Prima Nota ENTRATE'!$C$5:$C$2000,F$4,'Prima Nota ENTRATE'!$D$5:$D$2000,$C44)</f>
        <v>0</v>
      </c>
      <c r="G44" s="319">
        <f>SUMIFS('Prima Nota ENTRATE'!$H$5:$H$2000,'Prima Nota ENTRATE'!$C$5:$C$2000,G$4,'Prima Nota ENTRATE'!$D$5:$D$2000,$C44)</f>
        <v>0</v>
      </c>
      <c r="H44" s="319">
        <f>SUMIFS('Prima Nota ENTRATE'!$H$5:$H$2000,'Prima Nota ENTRATE'!$C$5:$C$2000,H$4,'Prima Nota ENTRATE'!$D$5:$D$2000,$C44)</f>
        <v>0</v>
      </c>
      <c r="I44" s="319">
        <f>SUMIFS('Prima Nota ENTRATE'!$H$5:$H$2000,'Prima Nota ENTRATE'!$C$5:$C$2000,I$4,'Prima Nota ENTRATE'!$D$5:$D$2000,$C44)</f>
        <v>0</v>
      </c>
      <c r="J44" s="319">
        <f>SUMIFS('Prima Nota ENTRATE'!$H$5:$H$2000,'Prima Nota ENTRATE'!$C$5:$C$2000,J$4,'Prima Nota ENTRATE'!$D$5:$D$2000,$C44)</f>
        <v>0</v>
      </c>
      <c r="K44" s="319">
        <f>SUMIFS('Prima Nota ENTRATE'!$H$5:$H$2000,'Prima Nota ENTRATE'!$C$5:$C$2000,K$4,'Prima Nota ENTRATE'!$D$5:$D$2000,$C44)</f>
        <v>0</v>
      </c>
      <c r="L44" s="319">
        <f>SUMIFS('Prima Nota ENTRATE'!$H$5:$H$2000,'Prima Nota ENTRATE'!$C$5:$C$2000,L$4,'Prima Nota ENTRATE'!$D$5:$D$2000,$C44)</f>
        <v>0</v>
      </c>
      <c r="M44" s="319">
        <f>SUMIFS('Prima Nota ENTRATE'!$H$5:$H$2000,'Prima Nota ENTRATE'!$C$5:$C$2000,M$4,'Prima Nota ENTRATE'!$D$5:$D$2000,$C44)</f>
        <v>0</v>
      </c>
      <c r="N44" s="319">
        <f>SUMIFS('Prima Nota ENTRATE'!$H$5:$H$2000,'Prima Nota ENTRATE'!$C$5:$C$2000,N$4,'Prima Nota ENTRATE'!$D$5:$D$2000,$C44)</f>
        <v>0</v>
      </c>
      <c r="O44" s="319">
        <f>SUMIFS('Prima Nota ENTRATE'!$H$5:$H$2000,'Prima Nota ENTRATE'!$C$5:$C$2000,O$4,'Prima Nota ENTRATE'!$D$5:$D$2000,$C44)</f>
        <v>0</v>
      </c>
      <c r="P44" s="319">
        <f>SUMIFS('Prima Nota ENTRATE'!$H$5:$H$2000,'Prima Nota ENTRATE'!$C$5:$C$2000,P$4,'Prima Nota ENTRATE'!$D$5:$D$2000,$C44)</f>
        <v>0</v>
      </c>
      <c r="Q44" s="142">
        <f t="shared" si="0"/>
        <v>0</v>
      </c>
      <c r="R44" s="127"/>
    </row>
    <row r="45" spans="1:18" ht="15" thickBot="1">
      <c r="A45" s="422"/>
      <c r="B45" s="329"/>
      <c r="C45" s="427">
        <f>A45</f>
        <v>0</v>
      </c>
      <c r="D45" s="482" t="s">
        <v>85</v>
      </c>
      <c r="E45" s="319">
        <f>SUMIFS('Prima Nota ENTRATE'!$H$5:$H$2000,'Prima Nota ENTRATE'!$C$5:$C$2000,E$4,'Prima Nota ENTRATE'!$D$5:$D$2000,$C45)</f>
        <v>0</v>
      </c>
      <c r="F45" s="319">
        <f>SUMIFS('Prima Nota ENTRATE'!$H$5:$H$2000,'Prima Nota ENTRATE'!$C$5:$C$2000,F$4,'Prima Nota ENTRATE'!$D$5:$D$2000,$C45)</f>
        <v>0</v>
      </c>
      <c r="G45" s="319">
        <f>SUMIFS('Prima Nota ENTRATE'!$H$5:$H$2000,'Prima Nota ENTRATE'!$C$5:$C$2000,G$4,'Prima Nota ENTRATE'!$D$5:$D$2000,$C45)</f>
        <v>0</v>
      </c>
      <c r="H45" s="319">
        <f>SUMIFS('Prima Nota ENTRATE'!$H$5:$H$2000,'Prima Nota ENTRATE'!$C$5:$C$2000,H$4,'Prima Nota ENTRATE'!$D$5:$D$2000,$C45)</f>
        <v>0</v>
      </c>
      <c r="I45" s="319">
        <f>SUMIFS('Prima Nota ENTRATE'!$H$5:$H$2000,'Prima Nota ENTRATE'!$C$5:$C$2000,I$4,'Prima Nota ENTRATE'!$D$5:$D$2000,$C45)</f>
        <v>0</v>
      </c>
      <c r="J45" s="319">
        <f>SUMIFS('Prima Nota ENTRATE'!$H$5:$H$2000,'Prima Nota ENTRATE'!$C$5:$C$2000,J$4,'Prima Nota ENTRATE'!$D$5:$D$2000,$C45)</f>
        <v>0</v>
      </c>
      <c r="K45" s="319">
        <f>SUMIFS('Prima Nota ENTRATE'!$H$5:$H$2000,'Prima Nota ENTRATE'!$C$5:$C$2000,K$4,'Prima Nota ENTRATE'!$D$5:$D$2000,$C45)</f>
        <v>0</v>
      </c>
      <c r="L45" s="319">
        <f>SUMIFS('Prima Nota ENTRATE'!$H$5:$H$2000,'Prima Nota ENTRATE'!$C$5:$C$2000,L$4,'Prima Nota ENTRATE'!$D$5:$D$2000,$C45)</f>
        <v>0</v>
      </c>
      <c r="M45" s="319">
        <f>SUMIFS('Prima Nota ENTRATE'!$H$5:$H$2000,'Prima Nota ENTRATE'!$C$5:$C$2000,M$4,'Prima Nota ENTRATE'!$D$5:$D$2000,$C45)</f>
        <v>0</v>
      </c>
      <c r="N45" s="319">
        <f>SUMIFS('Prima Nota ENTRATE'!$H$5:$H$2000,'Prima Nota ENTRATE'!$C$5:$C$2000,N$4,'Prima Nota ENTRATE'!$D$5:$D$2000,$C45)</f>
        <v>0</v>
      </c>
      <c r="O45" s="319">
        <f>SUMIFS('Prima Nota ENTRATE'!$H$5:$H$2000,'Prima Nota ENTRATE'!$C$5:$C$2000,O$4,'Prima Nota ENTRATE'!$D$5:$D$2000,$C45)</f>
        <v>0</v>
      </c>
      <c r="P45" s="319">
        <f>SUMIFS('Prima Nota ENTRATE'!$H$5:$H$2000,'Prima Nota ENTRATE'!$C$5:$C$2000,P$4,'Prima Nota ENTRATE'!$D$5:$D$2000,$C45)</f>
        <v>0</v>
      </c>
      <c r="Q45" s="142">
        <f t="shared" si="0"/>
        <v>0</v>
      </c>
      <c r="R45" s="127"/>
    </row>
    <row r="46" spans="1:18" ht="16.5" thickTop="1" thickBot="1">
      <c r="A46" s="422"/>
      <c r="B46" s="323">
        <v>7</v>
      </c>
      <c r="C46" s="357"/>
      <c r="D46" s="316" t="s">
        <v>104</v>
      </c>
      <c r="E46" s="317">
        <f>SUM(E$41:E$45)</f>
        <v>0</v>
      </c>
      <c r="F46" s="317">
        <f t="shared" ref="F46:P46" si="7">SUM(F$41:F$45)</f>
        <v>0</v>
      </c>
      <c r="G46" s="317">
        <f t="shared" si="7"/>
        <v>0</v>
      </c>
      <c r="H46" s="317">
        <f t="shared" si="7"/>
        <v>0</v>
      </c>
      <c r="I46" s="317">
        <f t="shared" si="7"/>
        <v>0</v>
      </c>
      <c r="J46" s="317">
        <f t="shared" si="7"/>
        <v>0</v>
      </c>
      <c r="K46" s="317">
        <f t="shared" si="7"/>
        <v>0</v>
      </c>
      <c r="L46" s="317">
        <f t="shared" si="7"/>
        <v>0</v>
      </c>
      <c r="M46" s="317">
        <f t="shared" si="7"/>
        <v>0</v>
      </c>
      <c r="N46" s="317">
        <f t="shared" si="7"/>
        <v>0</v>
      </c>
      <c r="O46" s="317">
        <f t="shared" si="7"/>
        <v>0</v>
      </c>
      <c r="P46" s="317">
        <f t="shared" si="7"/>
        <v>0</v>
      </c>
      <c r="Q46" s="318">
        <f t="shared" si="0"/>
        <v>0</v>
      </c>
      <c r="R46" s="374">
        <f>SUM(Q41:Q45)</f>
        <v>0</v>
      </c>
    </row>
    <row r="47" spans="1:18" ht="18" thickTop="1" thickBot="1">
      <c r="A47" s="422"/>
      <c r="B47" s="418"/>
      <c r="C47" s="431">
        <v>8</v>
      </c>
      <c r="D47" s="369" t="s">
        <v>105</v>
      </c>
      <c r="E47" s="370">
        <f>SUMIFS('Prima Nota ENTRATE'!$H$5:$H$2000,'Prima Nota ENTRATE'!$C$5:$C$2000,E$4,'Prima Nota ENTRATE'!$D$5:$D$2000,$C47)</f>
        <v>0</v>
      </c>
      <c r="F47" s="370">
        <f>SUMIFS('Prima Nota ENTRATE'!$H$5:$H$2000,'Prima Nota ENTRATE'!$C$5:$C$2000,F$4,'Prima Nota ENTRATE'!$D$5:$D$2000,$C47)</f>
        <v>0</v>
      </c>
      <c r="G47" s="370">
        <f>SUMIFS('Prima Nota ENTRATE'!$H$5:$H$2000,'Prima Nota ENTRATE'!$C$5:$C$2000,G$4,'Prima Nota ENTRATE'!$D$5:$D$2000,$C47)</f>
        <v>0</v>
      </c>
      <c r="H47" s="370">
        <f>SUMIFS('Prima Nota ENTRATE'!$H$5:$H$2000,'Prima Nota ENTRATE'!$C$5:$C$2000,H$4,'Prima Nota ENTRATE'!$D$5:$D$2000,$C47)</f>
        <v>0</v>
      </c>
      <c r="I47" s="370">
        <f>SUMIFS('Prima Nota ENTRATE'!$H$5:$H$2000,'Prima Nota ENTRATE'!$C$5:$C$2000,I$4,'Prima Nota ENTRATE'!$D$5:$D$2000,$C47)</f>
        <v>0</v>
      </c>
      <c r="J47" s="370">
        <f>SUMIFS('Prima Nota ENTRATE'!$H$5:$H$2000,'Prima Nota ENTRATE'!$C$5:$C$2000,J$4,'Prima Nota ENTRATE'!$D$5:$D$2000,$C47)</f>
        <v>0</v>
      </c>
      <c r="K47" s="370">
        <f>SUMIFS('Prima Nota ENTRATE'!$H$5:$H$2000,'Prima Nota ENTRATE'!$C$5:$C$2000,K$4,'Prima Nota ENTRATE'!$D$5:$D$2000,$C47)</f>
        <v>0</v>
      </c>
      <c r="L47" s="370">
        <f>SUMIFS('Prima Nota ENTRATE'!$H$5:$H$2000,'Prima Nota ENTRATE'!$C$5:$C$2000,L$4,'Prima Nota ENTRATE'!$D$5:$D$2000,$C47)</f>
        <v>0</v>
      </c>
      <c r="M47" s="370">
        <f>SUMIFS('Prima Nota ENTRATE'!$H$5:$H$2000,'Prima Nota ENTRATE'!$C$5:$C$2000,M$4,'Prima Nota ENTRATE'!$D$5:$D$2000,$C47)</f>
        <v>0</v>
      </c>
      <c r="N47" s="370">
        <f>SUMIFS('Prima Nota ENTRATE'!$H$5:$H$2000,'Prima Nota ENTRATE'!$C$5:$C$2000,N$4,'Prima Nota ENTRATE'!$D$5:$D$2000,$C47)</f>
        <v>0</v>
      </c>
      <c r="O47" s="370">
        <f>SUMIFS('Prima Nota ENTRATE'!$H$5:$H$2000,'Prima Nota ENTRATE'!$C$5:$C$2000,O$4,'Prima Nota ENTRATE'!$D$5:$D$2000,$C47)</f>
        <v>0</v>
      </c>
      <c r="P47" s="370">
        <f>SUMIFS('Prima Nota ENTRATE'!$H$5:$H$2000,'Prima Nota ENTRATE'!$C$5:$C$2000,P$4,'Prima Nota ENTRATE'!$D$5:$D$2000,$C47)</f>
        <v>0</v>
      </c>
      <c r="Q47" s="371">
        <f t="shared" si="0"/>
        <v>0</v>
      </c>
      <c r="R47" s="127"/>
    </row>
    <row r="48" spans="1:18" ht="14.25">
      <c r="A48" s="422"/>
      <c r="B48" s="329"/>
      <c r="C48" s="426">
        <f>A48</f>
        <v>0</v>
      </c>
      <c r="D48" s="481" t="s">
        <v>106</v>
      </c>
      <c r="E48" s="319">
        <f>SUMIFS('Prima Nota ENTRATE'!$H$5:$H$2000,'Prima Nota ENTRATE'!$C$5:$C$2000,E$4,'Prima Nota ENTRATE'!$D$5:$D$2000,$C48)</f>
        <v>0</v>
      </c>
      <c r="F48" s="319">
        <f>SUMIFS('Prima Nota ENTRATE'!$H$5:$H$2000,'Prima Nota ENTRATE'!$C$5:$C$2000,F$4,'Prima Nota ENTRATE'!$D$5:$D$2000,$C48)</f>
        <v>0</v>
      </c>
      <c r="G48" s="319">
        <f>SUMIFS('Prima Nota ENTRATE'!$H$5:$H$2000,'Prima Nota ENTRATE'!$C$5:$C$2000,G$4,'Prima Nota ENTRATE'!$D$5:$D$2000,$C48)</f>
        <v>0</v>
      </c>
      <c r="H48" s="319">
        <f>SUMIFS('Prima Nota ENTRATE'!$H$5:$H$2000,'Prima Nota ENTRATE'!$C$5:$C$2000,H$4,'Prima Nota ENTRATE'!$D$5:$D$2000,$C48)</f>
        <v>0</v>
      </c>
      <c r="I48" s="319">
        <f>SUMIFS('Prima Nota ENTRATE'!$H$5:$H$2000,'Prima Nota ENTRATE'!$C$5:$C$2000,I$4,'Prima Nota ENTRATE'!$D$5:$D$2000,$C48)</f>
        <v>0</v>
      </c>
      <c r="J48" s="319">
        <f>SUMIFS('Prima Nota ENTRATE'!$H$5:$H$2000,'Prima Nota ENTRATE'!$C$5:$C$2000,J$4,'Prima Nota ENTRATE'!$D$5:$D$2000,$C48)</f>
        <v>0</v>
      </c>
      <c r="K48" s="319">
        <f>SUMIFS('Prima Nota ENTRATE'!$H$5:$H$2000,'Prima Nota ENTRATE'!$C$5:$C$2000,K$4,'Prima Nota ENTRATE'!$D$5:$D$2000,$C48)</f>
        <v>0</v>
      </c>
      <c r="L48" s="319">
        <f>SUMIFS('Prima Nota ENTRATE'!$H$5:$H$2000,'Prima Nota ENTRATE'!$C$5:$C$2000,L$4,'Prima Nota ENTRATE'!$D$5:$D$2000,$C48)</f>
        <v>0</v>
      </c>
      <c r="M48" s="319">
        <f>SUMIFS('Prima Nota ENTRATE'!$H$5:$H$2000,'Prima Nota ENTRATE'!$C$5:$C$2000,M$4,'Prima Nota ENTRATE'!$D$5:$D$2000,$C48)</f>
        <v>0</v>
      </c>
      <c r="N48" s="319">
        <f>SUMIFS('Prima Nota ENTRATE'!$H$5:$H$2000,'Prima Nota ENTRATE'!$C$5:$C$2000,N$4,'Prima Nota ENTRATE'!$D$5:$D$2000,$C48)</f>
        <v>0</v>
      </c>
      <c r="O48" s="319">
        <f>SUMIFS('Prima Nota ENTRATE'!$H$5:$H$2000,'Prima Nota ENTRATE'!$C$5:$C$2000,O$4,'Prima Nota ENTRATE'!$D$5:$D$2000,$C48)</f>
        <v>0</v>
      </c>
      <c r="P48" s="319">
        <f>SUMIFS('Prima Nota ENTRATE'!$H$5:$H$2000,'Prima Nota ENTRATE'!$C$5:$C$2000,P$4,'Prima Nota ENTRATE'!$D$5:$D$2000,$C48)</f>
        <v>0</v>
      </c>
      <c r="Q48" s="142">
        <f t="shared" si="0"/>
        <v>0</v>
      </c>
      <c r="R48" s="127"/>
    </row>
    <row r="49" spans="1:18" ht="14.25">
      <c r="A49" s="422"/>
      <c r="B49" s="329"/>
      <c r="C49" s="427">
        <f>A49</f>
        <v>0</v>
      </c>
      <c r="D49" s="482" t="s">
        <v>107</v>
      </c>
      <c r="E49" s="319">
        <f>SUMIFS('Prima Nota ENTRATE'!$H$5:$H$2000,'Prima Nota ENTRATE'!$C$5:$C$2000,E$4,'Prima Nota ENTRATE'!$D$5:$D$2000,$C49)</f>
        <v>0</v>
      </c>
      <c r="F49" s="319">
        <f>SUMIFS('Prima Nota ENTRATE'!$H$5:$H$2000,'Prima Nota ENTRATE'!$C$5:$C$2000,F$4,'Prima Nota ENTRATE'!$D$5:$D$2000,$C49)</f>
        <v>0</v>
      </c>
      <c r="G49" s="319">
        <f>SUMIFS('Prima Nota ENTRATE'!$H$5:$H$2000,'Prima Nota ENTRATE'!$C$5:$C$2000,G$4,'Prima Nota ENTRATE'!$D$5:$D$2000,$C49)</f>
        <v>0</v>
      </c>
      <c r="H49" s="319">
        <f>SUMIFS('Prima Nota ENTRATE'!$H$5:$H$2000,'Prima Nota ENTRATE'!$C$5:$C$2000,H$4,'Prima Nota ENTRATE'!$D$5:$D$2000,$C49)</f>
        <v>0</v>
      </c>
      <c r="I49" s="319">
        <f>SUMIFS('Prima Nota ENTRATE'!$H$5:$H$2000,'Prima Nota ENTRATE'!$C$5:$C$2000,I$4,'Prima Nota ENTRATE'!$D$5:$D$2000,$C49)</f>
        <v>0</v>
      </c>
      <c r="J49" s="319">
        <f>SUMIFS('Prima Nota ENTRATE'!$H$5:$H$2000,'Prima Nota ENTRATE'!$C$5:$C$2000,J$4,'Prima Nota ENTRATE'!$D$5:$D$2000,$C49)</f>
        <v>0</v>
      </c>
      <c r="K49" s="319">
        <f>SUMIFS('Prima Nota ENTRATE'!$H$5:$H$2000,'Prima Nota ENTRATE'!$C$5:$C$2000,K$4,'Prima Nota ENTRATE'!$D$5:$D$2000,$C49)</f>
        <v>0</v>
      </c>
      <c r="L49" s="319">
        <f>SUMIFS('Prima Nota ENTRATE'!$H$5:$H$2000,'Prima Nota ENTRATE'!$C$5:$C$2000,L$4,'Prima Nota ENTRATE'!$D$5:$D$2000,$C49)</f>
        <v>0</v>
      </c>
      <c r="M49" s="319">
        <f>SUMIFS('Prima Nota ENTRATE'!$H$5:$H$2000,'Prima Nota ENTRATE'!$C$5:$C$2000,M$4,'Prima Nota ENTRATE'!$D$5:$D$2000,$C49)</f>
        <v>0</v>
      </c>
      <c r="N49" s="319">
        <f>SUMIFS('Prima Nota ENTRATE'!$H$5:$H$2000,'Prima Nota ENTRATE'!$C$5:$C$2000,N$4,'Prima Nota ENTRATE'!$D$5:$D$2000,$C49)</f>
        <v>0</v>
      </c>
      <c r="O49" s="319">
        <f>SUMIFS('Prima Nota ENTRATE'!$H$5:$H$2000,'Prima Nota ENTRATE'!$C$5:$C$2000,O$4,'Prima Nota ENTRATE'!$D$5:$D$2000,$C49)</f>
        <v>0</v>
      </c>
      <c r="P49" s="319">
        <f>SUMIFS('Prima Nota ENTRATE'!$H$5:$H$2000,'Prima Nota ENTRATE'!$C$5:$C$2000,P$4,'Prima Nota ENTRATE'!$D$5:$D$2000,$C49)</f>
        <v>0</v>
      </c>
      <c r="Q49" s="142">
        <f t="shared" si="0"/>
        <v>0</v>
      </c>
      <c r="R49" s="127"/>
    </row>
    <row r="50" spans="1:18" ht="14.25">
      <c r="A50" s="422"/>
      <c r="B50" s="329"/>
      <c r="C50" s="428">
        <f>A50</f>
        <v>0</v>
      </c>
      <c r="D50" s="482" t="s">
        <v>108</v>
      </c>
      <c r="E50" s="319">
        <f>SUMIFS('Prima Nota ENTRATE'!$H$5:$H$2000,'Prima Nota ENTRATE'!$C$5:$C$2000,E$4,'Prima Nota ENTRATE'!$D$5:$D$2000,$C50)</f>
        <v>0</v>
      </c>
      <c r="F50" s="319">
        <f>SUMIFS('Prima Nota ENTRATE'!$H$5:$H$2000,'Prima Nota ENTRATE'!$C$5:$C$2000,F$4,'Prima Nota ENTRATE'!$D$5:$D$2000,$C50)</f>
        <v>0</v>
      </c>
      <c r="G50" s="319">
        <f>SUMIFS('Prima Nota ENTRATE'!$H$5:$H$2000,'Prima Nota ENTRATE'!$C$5:$C$2000,G$4,'Prima Nota ENTRATE'!$D$5:$D$2000,$C50)</f>
        <v>0</v>
      </c>
      <c r="H50" s="319">
        <f>SUMIFS('Prima Nota ENTRATE'!$H$5:$H$2000,'Prima Nota ENTRATE'!$C$5:$C$2000,H$4,'Prima Nota ENTRATE'!$D$5:$D$2000,$C50)</f>
        <v>0</v>
      </c>
      <c r="I50" s="319">
        <f>SUMIFS('Prima Nota ENTRATE'!$H$5:$H$2000,'Prima Nota ENTRATE'!$C$5:$C$2000,I$4,'Prima Nota ENTRATE'!$D$5:$D$2000,$C50)</f>
        <v>0</v>
      </c>
      <c r="J50" s="319">
        <f>SUMIFS('Prima Nota ENTRATE'!$H$5:$H$2000,'Prima Nota ENTRATE'!$C$5:$C$2000,J$4,'Prima Nota ENTRATE'!$D$5:$D$2000,$C50)</f>
        <v>0</v>
      </c>
      <c r="K50" s="319">
        <f>SUMIFS('Prima Nota ENTRATE'!$H$5:$H$2000,'Prima Nota ENTRATE'!$C$5:$C$2000,K$4,'Prima Nota ENTRATE'!$D$5:$D$2000,$C50)</f>
        <v>0</v>
      </c>
      <c r="L50" s="319">
        <f>SUMIFS('Prima Nota ENTRATE'!$H$5:$H$2000,'Prima Nota ENTRATE'!$C$5:$C$2000,L$4,'Prima Nota ENTRATE'!$D$5:$D$2000,$C50)</f>
        <v>0</v>
      </c>
      <c r="M50" s="319">
        <f>SUMIFS('Prima Nota ENTRATE'!$H$5:$H$2000,'Prima Nota ENTRATE'!$C$5:$C$2000,M$4,'Prima Nota ENTRATE'!$D$5:$D$2000,$C50)</f>
        <v>0</v>
      </c>
      <c r="N50" s="319">
        <f>SUMIFS('Prima Nota ENTRATE'!$H$5:$H$2000,'Prima Nota ENTRATE'!$C$5:$C$2000,N$4,'Prima Nota ENTRATE'!$D$5:$D$2000,$C50)</f>
        <v>0</v>
      </c>
      <c r="O50" s="319">
        <f>SUMIFS('Prima Nota ENTRATE'!$H$5:$H$2000,'Prima Nota ENTRATE'!$C$5:$C$2000,O$4,'Prima Nota ENTRATE'!$D$5:$D$2000,$C50)</f>
        <v>0</v>
      </c>
      <c r="P50" s="319">
        <f>SUMIFS('Prima Nota ENTRATE'!$H$5:$H$2000,'Prima Nota ENTRATE'!$C$5:$C$2000,P$4,'Prima Nota ENTRATE'!$D$5:$D$2000,$C50)</f>
        <v>0</v>
      </c>
      <c r="Q50" s="142">
        <f t="shared" si="0"/>
        <v>0</v>
      </c>
      <c r="R50" s="127"/>
    </row>
    <row r="51" spans="1:18" ht="14.25">
      <c r="A51" s="422"/>
      <c r="B51" s="398"/>
      <c r="C51" s="427">
        <f>A51</f>
        <v>0</v>
      </c>
      <c r="D51" s="482"/>
      <c r="E51" s="319">
        <f>SUMIFS('Prima Nota ENTRATE'!$H$5:$H$2000,'Prima Nota ENTRATE'!$C$5:$C$2000,E$4,'Prima Nota ENTRATE'!$D$5:$D$2000,$C51)</f>
        <v>0</v>
      </c>
      <c r="F51" s="319">
        <f>SUMIFS('Prima Nota ENTRATE'!$H$5:$H$2000,'Prima Nota ENTRATE'!$C$5:$C$2000,F$4,'Prima Nota ENTRATE'!$D$5:$D$2000,$C51)</f>
        <v>0</v>
      </c>
      <c r="G51" s="319">
        <f>SUMIFS('Prima Nota ENTRATE'!$H$5:$H$2000,'Prima Nota ENTRATE'!$C$5:$C$2000,G$4,'Prima Nota ENTRATE'!$D$5:$D$2000,$C51)</f>
        <v>0</v>
      </c>
      <c r="H51" s="319">
        <f>SUMIFS('Prima Nota ENTRATE'!$H$5:$H$2000,'Prima Nota ENTRATE'!$C$5:$C$2000,H$4,'Prima Nota ENTRATE'!$D$5:$D$2000,$C51)</f>
        <v>0</v>
      </c>
      <c r="I51" s="319">
        <f>SUMIFS('Prima Nota ENTRATE'!$H$5:$H$2000,'Prima Nota ENTRATE'!$C$5:$C$2000,I$4,'Prima Nota ENTRATE'!$D$5:$D$2000,$C51)</f>
        <v>0</v>
      </c>
      <c r="J51" s="319">
        <f>SUMIFS('Prima Nota ENTRATE'!$H$5:$H$2000,'Prima Nota ENTRATE'!$C$5:$C$2000,J$4,'Prima Nota ENTRATE'!$D$5:$D$2000,$C51)</f>
        <v>0</v>
      </c>
      <c r="K51" s="319">
        <f>SUMIFS('Prima Nota ENTRATE'!$H$5:$H$2000,'Prima Nota ENTRATE'!$C$5:$C$2000,K$4,'Prima Nota ENTRATE'!$D$5:$D$2000,$C51)</f>
        <v>0</v>
      </c>
      <c r="L51" s="319">
        <f>SUMIFS('Prima Nota ENTRATE'!$H$5:$H$2000,'Prima Nota ENTRATE'!$C$5:$C$2000,L$4,'Prima Nota ENTRATE'!$D$5:$D$2000,$C51)</f>
        <v>0</v>
      </c>
      <c r="M51" s="319">
        <f>SUMIFS('Prima Nota ENTRATE'!$H$5:$H$2000,'Prima Nota ENTRATE'!$C$5:$C$2000,M$4,'Prima Nota ENTRATE'!$D$5:$D$2000,$C51)</f>
        <v>0</v>
      </c>
      <c r="N51" s="319">
        <f>SUMIFS('Prima Nota ENTRATE'!$H$5:$H$2000,'Prima Nota ENTRATE'!$C$5:$C$2000,N$4,'Prima Nota ENTRATE'!$D$5:$D$2000,$C51)</f>
        <v>0</v>
      </c>
      <c r="O51" s="319">
        <f>SUMIFS('Prima Nota ENTRATE'!$H$5:$H$2000,'Prima Nota ENTRATE'!$C$5:$C$2000,O$4,'Prima Nota ENTRATE'!$D$5:$D$2000,$C51)</f>
        <v>0</v>
      </c>
      <c r="P51" s="319">
        <f>SUMIFS('Prima Nota ENTRATE'!$H$5:$H$2000,'Prima Nota ENTRATE'!$C$5:$C$2000,P$4,'Prima Nota ENTRATE'!$D$5:$D$2000,$C51)</f>
        <v>0</v>
      </c>
      <c r="Q51" s="142">
        <f t="shared" si="0"/>
        <v>0</v>
      </c>
      <c r="R51" s="127"/>
    </row>
    <row r="52" spans="1:18" ht="15" thickBot="1">
      <c r="A52" s="422"/>
      <c r="B52" s="329"/>
      <c r="C52" s="427">
        <f>A52</f>
        <v>0</v>
      </c>
      <c r="D52" s="482"/>
      <c r="E52" s="319">
        <f>SUMIFS('Prima Nota ENTRATE'!$H$5:$H$2000,'Prima Nota ENTRATE'!$C$5:$C$2000,E$4,'Prima Nota ENTRATE'!$D$5:$D$2000,$C52)</f>
        <v>0</v>
      </c>
      <c r="F52" s="319">
        <f>SUMIFS('Prima Nota ENTRATE'!$H$5:$H$2000,'Prima Nota ENTRATE'!$C$5:$C$2000,F$4,'Prima Nota ENTRATE'!$D$5:$D$2000,$C52)</f>
        <v>0</v>
      </c>
      <c r="G52" s="319">
        <f>SUMIFS('Prima Nota ENTRATE'!$H$5:$H$2000,'Prima Nota ENTRATE'!$C$5:$C$2000,G$4,'Prima Nota ENTRATE'!$D$5:$D$2000,$C52)</f>
        <v>0</v>
      </c>
      <c r="H52" s="319">
        <f>SUMIFS('Prima Nota ENTRATE'!$H$5:$H$2000,'Prima Nota ENTRATE'!$C$5:$C$2000,H$4,'Prima Nota ENTRATE'!$D$5:$D$2000,$C52)</f>
        <v>0</v>
      </c>
      <c r="I52" s="319">
        <f>SUMIFS('Prima Nota ENTRATE'!$H$5:$H$2000,'Prima Nota ENTRATE'!$C$5:$C$2000,I$4,'Prima Nota ENTRATE'!$D$5:$D$2000,$C52)</f>
        <v>0</v>
      </c>
      <c r="J52" s="319">
        <f>SUMIFS('Prima Nota ENTRATE'!$H$5:$H$2000,'Prima Nota ENTRATE'!$C$5:$C$2000,J$4,'Prima Nota ENTRATE'!$D$5:$D$2000,$C52)</f>
        <v>0</v>
      </c>
      <c r="K52" s="319">
        <f>SUMIFS('Prima Nota ENTRATE'!$H$5:$H$2000,'Prima Nota ENTRATE'!$C$5:$C$2000,K$4,'Prima Nota ENTRATE'!$D$5:$D$2000,$C52)</f>
        <v>0</v>
      </c>
      <c r="L52" s="319">
        <f>SUMIFS('Prima Nota ENTRATE'!$H$5:$H$2000,'Prima Nota ENTRATE'!$C$5:$C$2000,L$4,'Prima Nota ENTRATE'!$D$5:$D$2000,$C52)</f>
        <v>0</v>
      </c>
      <c r="M52" s="319">
        <f>SUMIFS('Prima Nota ENTRATE'!$H$5:$H$2000,'Prima Nota ENTRATE'!$C$5:$C$2000,M$4,'Prima Nota ENTRATE'!$D$5:$D$2000,$C52)</f>
        <v>0</v>
      </c>
      <c r="N52" s="319">
        <f>SUMIFS('Prima Nota ENTRATE'!$H$5:$H$2000,'Prima Nota ENTRATE'!$C$5:$C$2000,N$4,'Prima Nota ENTRATE'!$D$5:$D$2000,$C52)</f>
        <v>0</v>
      </c>
      <c r="O52" s="319">
        <f>SUMIFS('Prima Nota ENTRATE'!$H$5:$H$2000,'Prima Nota ENTRATE'!$C$5:$C$2000,O$4,'Prima Nota ENTRATE'!$D$5:$D$2000,$C52)</f>
        <v>0</v>
      </c>
      <c r="P52" s="319">
        <f>SUMIFS('Prima Nota ENTRATE'!$H$5:$H$2000,'Prima Nota ENTRATE'!$C$5:$C$2000,P$4,'Prima Nota ENTRATE'!$D$5:$D$2000,$C52)</f>
        <v>0</v>
      </c>
      <c r="Q52" s="142">
        <f t="shared" si="0"/>
        <v>0</v>
      </c>
      <c r="R52" s="127"/>
    </row>
    <row r="53" spans="1:18" ht="16.5" thickTop="1" thickBot="1">
      <c r="A53" s="422"/>
      <c r="B53" s="323">
        <v>8</v>
      </c>
      <c r="C53" s="357"/>
      <c r="D53" s="316" t="s">
        <v>109</v>
      </c>
      <c r="E53" s="317">
        <f>SUM(E$47:E$52)</f>
        <v>0</v>
      </c>
      <c r="F53" s="317">
        <f t="shared" ref="F53:P53" si="8">SUM(F$47:F$52)</f>
        <v>0</v>
      </c>
      <c r="G53" s="317">
        <f t="shared" si="8"/>
        <v>0</v>
      </c>
      <c r="H53" s="317">
        <f t="shared" si="8"/>
        <v>0</v>
      </c>
      <c r="I53" s="317">
        <f t="shared" si="8"/>
        <v>0</v>
      </c>
      <c r="J53" s="317">
        <f t="shared" si="8"/>
        <v>0</v>
      </c>
      <c r="K53" s="317">
        <f t="shared" si="8"/>
        <v>0</v>
      </c>
      <c r="L53" s="317">
        <f t="shared" si="8"/>
        <v>0</v>
      </c>
      <c r="M53" s="317">
        <f t="shared" si="8"/>
        <v>0</v>
      </c>
      <c r="N53" s="317">
        <f t="shared" si="8"/>
        <v>0</v>
      </c>
      <c r="O53" s="317">
        <f t="shared" si="8"/>
        <v>0</v>
      </c>
      <c r="P53" s="317">
        <f t="shared" si="8"/>
        <v>0</v>
      </c>
      <c r="Q53" s="318">
        <f t="shared" si="0"/>
        <v>0</v>
      </c>
      <c r="R53" s="374">
        <f>SUM(Q47:Q52)</f>
        <v>0</v>
      </c>
    </row>
    <row r="54" spans="1:18" ht="18" thickTop="1" thickBot="1">
      <c r="A54" s="422"/>
      <c r="B54" s="418"/>
      <c r="C54" s="431">
        <v>9</v>
      </c>
      <c r="D54" s="369" t="s">
        <v>110</v>
      </c>
      <c r="E54" s="370">
        <f>SUMIFS('Prima Nota ENTRATE'!$H$5:$H$2000,'Prima Nota ENTRATE'!$C$5:$C$2000,E$4,'Prima Nota ENTRATE'!$D$5:$D$2000,$C54)</f>
        <v>0</v>
      </c>
      <c r="F54" s="370">
        <f>SUMIFS('Prima Nota ENTRATE'!$H$5:$H$2000,'Prima Nota ENTRATE'!$C$5:$C$2000,F$4,'Prima Nota ENTRATE'!$D$5:$D$2000,$C54)</f>
        <v>0</v>
      </c>
      <c r="G54" s="370">
        <f>SUMIFS('Prima Nota ENTRATE'!$H$5:$H$2000,'Prima Nota ENTRATE'!$C$5:$C$2000,G$4,'Prima Nota ENTRATE'!$D$5:$D$2000,$C54)</f>
        <v>0</v>
      </c>
      <c r="H54" s="370">
        <f>SUMIFS('Prima Nota ENTRATE'!$H$5:$H$2000,'Prima Nota ENTRATE'!$C$5:$C$2000,H$4,'Prima Nota ENTRATE'!$D$5:$D$2000,$C54)</f>
        <v>0</v>
      </c>
      <c r="I54" s="370">
        <f>SUMIFS('Prima Nota ENTRATE'!$H$5:$H$2000,'Prima Nota ENTRATE'!$C$5:$C$2000,I$4,'Prima Nota ENTRATE'!$D$5:$D$2000,$C54)</f>
        <v>0</v>
      </c>
      <c r="J54" s="370">
        <f>SUMIFS('Prima Nota ENTRATE'!$H$5:$H$2000,'Prima Nota ENTRATE'!$C$5:$C$2000,J$4,'Prima Nota ENTRATE'!$D$5:$D$2000,$C54)</f>
        <v>0</v>
      </c>
      <c r="K54" s="370">
        <f>SUMIFS('Prima Nota ENTRATE'!$H$5:$H$2000,'Prima Nota ENTRATE'!$C$5:$C$2000,K$4,'Prima Nota ENTRATE'!$D$5:$D$2000,$C54)</f>
        <v>0</v>
      </c>
      <c r="L54" s="370">
        <f>SUMIFS('Prima Nota ENTRATE'!$H$5:$H$2000,'Prima Nota ENTRATE'!$C$5:$C$2000,L$4,'Prima Nota ENTRATE'!$D$5:$D$2000,$C54)</f>
        <v>0</v>
      </c>
      <c r="M54" s="370">
        <f>SUMIFS('Prima Nota ENTRATE'!$H$5:$H$2000,'Prima Nota ENTRATE'!$C$5:$C$2000,M$4,'Prima Nota ENTRATE'!$D$5:$D$2000,$C54)</f>
        <v>0</v>
      </c>
      <c r="N54" s="370">
        <f>SUMIFS('Prima Nota ENTRATE'!$H$5:$H$2000,'Prima Nota ENTRATE'!$C$5:$C$2000,N$4,'Prima Nota ENTRATE'!$D$5:$D$2000,$C54)</f>
        <v>0</v>
      </c>
      <c r="O54" s="370">
        <f>SUMIFS('Prima Nota ENTRATE'!$H$5:$H$2000,'Prima Nota ENTRATE'!$C$5:$C$2000,O$4,'Prima Nota ENTRATE'!$D$5:$D$2000,$C54)</f>
        <v>0</v>
      </c>
      <c r="P54" s="370">
        <f>SUMIFS('Prima Nota ENTRATE'!$H$5:$H$2000,'Prima Nota ENTRATE'!$C$5:$C$2000,P$4,'Prima Nota ENTRATE'!$D$5:$D$2000,$C54)</f>
        <v>0</v>
      </c>
      <c r="Q54" s="371">
        <f t="shared" si="0"/>
        <v>0</v>
      </c>
      <c r="R54" s="127"/>
    </row>
    <row r="55" spans="1:18" ht="14.25">
      <c r="A55" s="429"/>
      <c r="B55" s="329"/>
      <c r="C55" s="427">
        <f>A55</f>
        <v>0</v>
      </c>
      <c r="D55" s="481"/>
      <c r="E55" s="319">
        <f>SUMIFS('Prima Nota ENTRATE'!$H$5:$H$2000,'Prima Nota ENTRATE'!$C$5:$C$2000,E$4,'Prima Nota ENTRATE'!$D$5:$D$2000,$C55)</f>
        <v>0</v>
      </c>
      <c r="F55" s="319">
        <f>SUMIFS('Prima Nota ENTRATE'!$H$5:$H$2000,'Prima Nota ENTRATE'!$C$5:$C$2000,F$4,'Prima Nota ENTRATE'!$D$5:$D$2000,$C55)</f>
        <v>0</v>
      </c>
      <c r="G55" s="319">
        <f>SUMIFS('Prima Nota ENTRATE'!$H$5:$H$2000,'Prima Nota ENTRATE'!$C$5:$C$2000,G$4,'Prima Nota ENTRATE'!$D$5:$D$2000,$C55)</f>
        <v>0</v>
      </c>
      <c r="H55" s="319">
        <f>SUMIFS('Prima Nota ENTRATE'!$H$5:$H$2000,'Prima Nota ENTRATE'!$C$5:$C$2000,H$4,'Prima Nota ENTRATE'!$D$5:$D$2000,$C55)</f>
        <v>0</v>
      </c>
      <c r="I55" s="319">
        <f>SUMIFS('Prima Nota ENTRATE'!$H$5:$H$2000,'Prima Nota ENTRATE'!$C$5:$C$2000,I$4,'Prima Nota ENTRATE'!$D$5:$D$2000,$C55)</f>
        <v>0</v>
      </c>
      <c r="J55" s="319">
        <f>SUMIFS('Prima Nota ENTRATE'!$H$5:$H$2000,'Prima Nota ENTRATE'!$C$5:$C$2000,J$4,'Prima Nota ENTRATE'!$D$5:$D$2000,$C55)</f>
        <v>0</v>
      </c>
      <c r="K55" s="319">
        <f>SUMIFS('Prima Nota ENTRATE'!$H$5:$H$2000,'Prima Nota ENTRATE'!$C$5:$C$2000,K$4,'Prima Nota ENTRATE'!$D$5:$D$2000,$C55)</f>
        <v>0</v>
      </c>
      <c r="L55" s="319">
        <f>SUMIFS('Prima Nota ENTRATE'!$H$5:$H$2000,'Prima Nota ENTRATE'!$C$5:$C$2000,L$4,'Prima Nota ENTRATE'!$D$5:$D$2000,$C55)</f>
        <v>0</v>
      </c>
      <c r="M55" s="319">
        <f>SUMIFS('Prima Nota ENTRATE'!$H$5:$H$2000,'Prima Nota ENTRATE'!$C$5:$C$2000,M$4,'Prima Nota ENTRATE'!$D$5:$D$2000,$C55)</f>
        <v>0</v>
      </c>
      <c r="N55" s="319">
        <f>SUMIFS('Prima Nota ENTRATE'!$H$5:$H$2000,'Prima Nota ENTRATE'!$C$5:$C$2000,N$4,'Prima Nota ENTRATE'!$D$5:$D$2000,$C55)</f>
        <v>0</v>
      </c>
      <c r="O55" s="319">
        <f>SUMIFS('Prima Nota ENTRATE'!$H$5:$H$2000,'Prima Nota ENTRATE'!$C$5:$C$2000,O$4,'Prima Nota ENTRATE'!$D$5:$D$2000,$C55)</f>
        <v>0</v>
      </c>
      <c r="P55" s="319">
        <f>SUMIFS('Prima Nota ENTRATE'!$H$5:$H$2000,'Prima Nota ENTRATE'!$C$5:$C$2000,P$4,'Prima Nota ENTRATE'!$D$5:$D$2000,$C55)</f>
        <v>0</v>
      </c>
      <c r="Q55" s="142">
        <f t="shared" si="0"/>
        <v>0</v>
      </c>
      <c r="R55" s="127"/>
    </row>
    <row r="56" spans="1:18" ht="14.25">
      <c r="A56" s="429"/>
      <c r="B56" s="398"/>
      <c r="C56" s="427">
        <f>A56</f>
        <v>0</v>
      </c>
      <c r="D56" s="482"/>
      <c r="E56" s="319">
        <f>SUMIFS('Prima Nota ENTRATE'!$H$5:$H$2000,'Prima Nota ENTRATE'!$C$5:$C$2000,E$4,'Prima Nota ENTRATE'!$D$5:$D$2000,$C56)</f>
        <v>0</v>
      </c>
      <c r="F56" s="319">
        <f>SUMIFS('Prima Nota ENTRATE'!$H$5:$H$2000,'Prima Nota ENTRATE'!$C$5:$C$2000,F$4,'Prima Nota ENTRATE'!$D$5:$D$2000,$C56)</f>
        <v>0</v>
      </c>
      <c r="G56" s="319">
        <f>SUMIFS('Prima Nota ENTRATE'!$H$5:$H$2000,'Prima Nota ENTRATE'!$C$5:$C$2000,G$4,'Prima Nota ENTRATE'!$D$5:$D$2000,$C56)</f>
        <v>0</v>
      </c>
      <c r="H56" s="319">
        <f>SUMIFS('Prima Nota ENTRATE'!$H$5:$H$2000,'Prima Nota ENTRATE'!$C$5:$C$2000,H$4,'Prima Nota ENTRATE'!$D$5:$D$2000,$C56)</f>
        <v>0</v>
      </c>
      <c r="I56" s="319">
        <f>SUMIFS('Prima Nota ENTRATE'!$H$5:$H$2000,'Prima Nota ENTRATE'!$C$5:$C$2000,I$4,'Prima Nota ENTRATE'!$D$5:$D$2000,$C56)</f>
        <v>0</v>
      </c>
      <c r="J56" s="319">
        <f>SUMIFS('Prima Nota ENTRATE'!$H$5:$H$2000,'Prima Nota ENTRATE'!$C$5:$C$2000,J$4,'Prima Nota ENTRATE'!$D$5:$D$2000,$C56)</f>
        <v>0</v>
      </c>
      <c r="K56" s="319">
        <f>SUMIFS('Prima Nota ENTRATE'!$H$5:$H$2000,'Prima Nota ENTRATE'!$C$5:$C$2000,K$4,'Prima Nota ENTRATE'!$D$5:$D$2000,$C56)</f>
        <v>0</v>
      </c>
      <c r="L56" s="319">
        <f>SUMIFS('Prima Nota ENTRATE'!$H$5:$H$2000,'Prima Nota ENTRATE'!$C$5:$C$2000,L$4,'Prima Nota ENTRATE'!$D$5:$D$2000,$C56)</f>
        <v>0</v>
      </c>
      <c r="M56" s="319">
        <f>SUMIFS('Prima Nota ENTRATE'!$H$5:$H$2000,'Prima Nota ENTRATE'!$C$5:$C$2000,M$4,'Prima Nota ENTRATE'!$D$5:$D$2000,$C56)</f>
        <v>0</v>
      </c>
      <c r="N56" s="319">
        <f>SUMIFS('Prima Nota ENTRATE'!$H$5:$H$2000,'Prima Nota ENTRATE'!$C$5:$C$2000,N$4,'Prima Nota ENTRATE'!$D$5:$D$2000,$C56)</f>
        <v>0</v>
      </c>
      <c r="O56" s="319">
        <f>SUMIFS('Prima Nota ENTRATE'!$H$5:$H$2000,'Prima Nota ENTRATE'!$C$5:$C$2000,O$4,'Prima Nota ENTRATE'!$D$5:$D$2000,$C56)</f>
        <v>0</v>
      </c>
      <c r="P56" s="319">
        <f>SUMIFS('Prima Nota ENTRATE'!$H$5:$H$2000,'Prima Nota ENTRATE'!$C$5:$C$2000,P$4,'Prima Nota ENTRATE'!$D$5:$D$2000,$C56)</f>
        <v>0</v>
      </c>
      <c r="Q56" s="142">
        <f>SUM(E56:P56)</f>
        <v>0</v>
      </c>
      <c r="R56" s="127"/>
    </row>
    <row r="57" spans="1:18" ht="15" thickBot="1">
      <c r="A57" s="429"/>
      <c r="B57" s="329"/>
      <c r="C57" s="427">
        <f>A57</f>
        <v>0</v>
      </c>
      <c r="D57" s="482"/>
      <c r="E57" s="319">
        <f>SUMIFS('Prima Nota ENTRATE'!$H$5:$H$2000,'Prima Nota ENTRATE'!$C$5:$C$2000,E$4,'Prima Nota ENTRATE'!$D$5:$D$2000,$C57)</f>
        <v>0</v>
      </c>
      <c r="F57" s="319">
        <f>SUMIFS('Prima Nota ENTRATE'!$H$5:$H$2000,'Prima Nota ENTRATE'!$C$5:$C$2000,F$4,'Prima Nota ENTRATE'!$D$5:$D$2000,$C57)</f>
        <v>0</v>
      </c>
      <c r="G57" s="319">
        <f>SUMIFS('Prima Nota ENTRATE'!$H$5:$H$2000,'Prima Nota ENTRATE'!$C$5:$C$2000,G$4,'Prima Nota ENTRATE'!$D$5:$D$2000,$C57)</f>
        <v>0</v>
      </c>
      <c r="H57" s="319">
        <f>SUMIFS('Prima Nota ENTRATE'!$H$5:$H$2000,'Prima Nota ENTRATE'!$C$5:$C$2000,H$4,'Prima Nota ENTRATE'!$D$5:$D$2000,$C57)</f>
        <v>0</v>
      </c>
      <c r="I57" s="319">
        <f>SUMIFS('Prima Nota ENTRATE'!$H$5:$H$2000,'Prima Nota ENTRATE'!$C$5:$C$2000,I$4,'Prima Nota ENTRATE'!$D$5:$D$2000,$C57)</f>
        <v>0</v>
      </c>
      <c r="J57" s="319">
        <f>SUMIFS('Prima Nota ENTRATE'!$H$5:$H$2000,'Prima Nota ENTRATE'!$C$5:$C$2000,J$4,'Prima Nota ENTRATE'!$D$5:$D$2000,$C57)</f>
        <v>0</v>
      </c>
      <c r="K57" s="319">
        <f>SUMIFS('Prima Nota ENTRATE'!$H$5:$H$2000,'Prima Nota ENTRATE'!$C$5:$C$2000,K$4,'Prima Nota ENTRATE'!$D$5:$D$2000,$C57)</f>
        <v>0</v>
      </c>
      <c r="L57" s="319">
        <f>SUMIFS('Prima Nota ENTRATE'!$H$5:$H$2000,'Prima Nota ENTRATE'!$C$5:$C$2000,L$4,'Prima Nota ENTRATE'!$D$5:$D$2000,$C57)</f>
        <v>0</v>
      </c>
      <c r="M57" s="319">
        <f>SUMIFS('Prima Nota ENTRATE'!$H$5:$H$2000,'Prima Nota ENTRATE'!$C$5:$C$2000,M$4,'Prima Nota ENTRATE'!$D$5:$D$2000,$C57)</f>
        <v>0</v>
      </c>
      <c r="N57" s="319">
        <f>SUMIFS('Prima Nota ENTRATE'!$H$5:$H$2000,'Prima Nota ENTRATE'!$C$5:$C$2000,N$4,'Prima Nota ENTRATE'!$D$5:$D$2000,$C57)</f>
        <v>0</v>
      </c>
      <c r="O57" s="319">
        <f>SUMIFS('Prima Nota ENTRATE'!$H$5:$H$2000,'Prima Nota ENTRATE'!$C$5:$C$2000,O$4,'Prima Nota ENTRATE'!$D$5:$D$2000,$C57)</f>
        <v>0</v>
      </c>
      <c r="P57" s="319">
        <f>SUMIFS('Prima Nota ENTRATE'!$H$5:$H$2000,'Prima Nota ENTRATE'!$C$5:$C$2000,P$4,'Prima Nota ENTRATE'!$D$5:$D$2000,$C57)</f>
        <v>0</v>
      </c>
      <c r="Q57" s="142">
        <f t="shared" si="0"/>
        <v>0</v>
      </c>
      <c r="R57" s="127"/>
    </row>
    <row r="58" spans="1:18" ht="16.5" thickTop="1" thickBot="1">
      <c r="A58" s="422"/>
      <c r="B58" s="323">
        <v>9</v>
      </c>
      <c r="C58" s="357"/>
      <c r="D58" s="316" t="s">
        <v>111</v>
      </c>
      <c r="E58" s="317">
        <f t="shared" ref="E58:P58" si="9">SUM(E$54:E$57)</f>
        <v>0</v>
      </c>
      <c r="F58" s="317">
        <f t="shared" si="9"/>
        <v>0</v>
      </c>
      <c r="G58" s="317">
        <f t="shared" si="9"/>
        <v>0</v>
      </c>
      <c r="H58" s="317">
        <f t="shared" si="9"/>
        <v>0</v>
      </c>
      <c r="I58" s="317">
        <f t="shared" si="9"/>
        <v>0</v>
      </c>
      <c r="J58" s="317">
        <f t="shared" si="9"/>
        <v>0</v>
      </c>
      <c r="K58" s="317">
        <f t="shared" si="9"/>
        <v>0</v>
      </c>
      <c r="L58" s="317">
        <f t="shared" si="9"/>
        <v>0</v>
      </c>
      <c r="M58" s="317">
        <f t="shared" si="9"/>
        <v>0</v>
      </c>
      <c r="N58" s="317">
        <f t="shared" si="9"/>
        <v>0</v>
      </c>
      <c r="O58" s="317">
        <f t="shared" si="9"/>
        <v>0</v>
      </c>
      <c r="P58" s="317">
        <f t="shared" si="9"/>
        <v>0</v>
      </c>
      <c r="Q58" s="318">
        <f t="shared" si="0"/>
        <v>0</v>
      </c>
      <c r="R58" s="374">
        <f>SUM(Q54:Q57)</f>
        <v>0</v>
      </c>
    </row>
    <row r="59" spans="1:18" ht="18" thickTop="1" thickBot="1">
      <c r="A59" s="422"/>
      <c r="B59" s="418"/>
      <c r="C59" s="431">
        <v>10</v>
      </c>
      <c r="D59" s="420" t="s">
        <v>112</v>
      </c>
      <c r="E59" s="370">
        <f>SUMIFS('Prima Nota ENTRATE'!$H$5:$H$2000,'Prima Nota ENTRATE'!$C$5:$C$2000,E$4,'Prima Nota ENTRATE'!$D$5:$D$2000,$C59)</f>
        <v>0</v>
      </c>
      <c r="F59" s="370">
        <f>SUMIFS('Prima Nota ENTRATE'!$H$5:$H$2000,'Prima Nota ENTRATE'!$C$5:$C$2000,F$4,'Prima Nota ENTRATE'!$D$5:$D$2000,$C59)</f>
        <v>0</v>
      </c>
      <c r="G59" s="370">
        <f>SUMIFS('Prima Nota ENTRATE'!$H$5:$H$2000,'Prima Nota ENTRATE'!$C$5:$C$2000,G$4,'Prima Nota ENTRATE'!$D$5:$D$2000,$C59)</f>
        <v>0</v>
      </c>
      <c r="H59" s="370">
        <f>SUMIFS('Prima Nota ENTRATE'!$H$5:$H$2000,'Prima Nota ENTRATE'!$C$5:$C$2000,H$4,'Prima Nota ENTRATE'!$D$5:$D$2000,$C59)</f>
        <v>0</v>
      </c>
      <c r="I59" s="370">
        <f>SUMIFS('Prima Nota ENTRATE'!$H$5:$H$2000,'Prima Nota ENTRATE'!$C$5:$C$2000,I$4,'Prima Nota ENTRATE'!$D$5:$D$2000,$C59)</f>
        <v>0</v>
      </c>
      <c r="J59" s="370">
        <f>SUMIFS('Prima Nota ENTRATE'!$H$5:$H$2000,'Prima Nota ENTRATE'!$C$5:$C$2000,J$4,'Prima Nota ENTRATE'!$D$5:$D$2000,$C59)</f>
        <v>0</v>
      </c>
      <c r="K59" s="370">
        <f>SUMIFS('Prima Nota ENTRATE'!$H$5:$H$2000,'Prima Nota ENTRATE'!$C$5:$C$2000,K$4,'Prima Nota ENTRATE'!$D$5:$D$2000,$C59)</f>
        <v>0</v>
      </c>
      <c r="L59" s="370">
        <f>SUMIFS('Prima Nota ENTRATE'!$H$5:$H$2000,'Prima Nota ENTRATE'!$C$5:$C$2000,L$4,'Prima Nota ENTRATE'!$D$5:$D$2000,$C59)</f>
        <v>0</v>
      </c>
      <c r="M59" s="370">
        <f>SUMIFS('Prima Nota ENTRATE'!$H$5:$H$2000,'Prima Nota ENTRATE'!$C$5:$C$2000,M$4,'Prima Nota ENTRATE'!$D$5:$D$2000,$C59)</f>
        <v>0</v>
      </c>
      <c r="N59" s="370">
        <f>SUMIFS('Prima Nota ENTRATE'!$H$5:$H$2000,'Prima Nota ENTRATE'!$C$5:$C$2000,N$4,'Prima Nota ENTRATE'!$D$5:$D$2000,$C59)</f>
        <v>0</v>
      </c>
      <c r="O59" s="370">
        <f>SUMIFS('Prima Nota ENTRATE'!$H$5:$H$2000,'Prima Nota ENTRATE'!$C$5:$C$2000,O$4,'Prima Nota ENTRATE'!$D$5:$D$2000,$C59)</f>
        <v>0</v>
      </c>
      <c r="P59" s="370">
        <f>SUMIFS('Prima Nota ENTRATE'!$H$5:$H$2000,'Prima Nota ENTRATE'!$C$5:$C$2000,P$4,'Prima Nota ENTRATE'!$D$5:$D$2000,$C59)</f>
        <v>0</v>
      </c>
      <c r="Q59" s="371">
        <f t="shared" si="0"/>
        <v>0</v>
      </c>
      <c r="R59" s="127"/>
    </row>
    <row r="60" spans="1:18" ht="14.25">
      <c r="A60" s="429"/>
      <c r="B60" s="329"/>
      <c r="C60" s="426">
        <f>A60</f>
        <v>0</v>
      </c>
      <c r="D60" s="481" t="s">
        <v>113</v>
      </c>
      <c r="E60" s="319">
        <f>SUMIFS('Prima Nota ENTRATE'!$H$5:$H$2000,'Prima Nota ENTRATE'!$C$5:$C$2000,E$4,'Prima Nota ENTRATE'!$D$5:$D$2000,$C60)</f>
        <v>0</v>
      </c>
      <c r="F60" s="319">
        <f>SUMIFS('Prima Nota ENTRATE'!$H$5:$H$2000,'Prima Nota ENTRATE'!$C$5:$C$2000,F$4,'Prima Nota ENTRATE'!$D$5:$D$2000,$C60)</f>
        <v>0</v>
      </c>
      <c r="G60" s="319">
        <f>SUMIFS('Prima Nota ENTRATE'!$H$5:$H$2000,'Prima Nota ENTRATE'!$C$5:$C$2000,G$4,'Prima Nota ENTRATE'!$D$5:$D$2000,$C60)</f>
        <v>0</v>
      </c>
      <c r="H60" s="319">
        <f>SUMIFS('Prima Nota ENTRATE'!$H$5:$H$2000,'Prima Nota ENTRATE'!$C$5:$C$2000,H$4,'Prima Nota ENTRATE'!$D$5:$D$2000,$C60)</f>
        <v>0</v>
      </c>
      <c r="I60" s="319">
        <f>SUMIFS('Prima Nota ENTRATE'!$H$5:$H$2000,'Prima Nota ENTRATE'!$C$5:$C$2000,I$4,'Prima Nota ENTRATE'!$D$5:$D$2000,$C60)</f>
        <v>0</v>
      </c>
      <c r="J60" s="319">
        <f>SUMIFS('Prima Nota ENTRATE'!$H$5:$H$2000,'Prima Nota ENTRATE'!$C$5:$C$2000,J$4,'Prima Nota ENTRATE'!$D$5:$D$2000,$C60)</f>
        <v>0</v>
      </c>
      <c r="K60" s="319">
        <f>SUMIFS('Prima Nota ENTRATE'!$H$5:$H$2000,'Prima Nota ENTRATE'!$C$5:$C$2000,K$4,'Prima Nota ENTRATE'!$D$5:$D$2000,$C60)</f>
        <v>0</v>
      </c>
      <c r="L60" s="319">
        <f>SUMIFS('Prima Nota ENTRATE'!$H$5:$H$2000,'Prima Nota ENTRATE'!$C$5:$C$2000,L$4,'Prima Nota ENTRATE'!$D$5:$D$2000,$C60)</f>
        <v>0</v>
      </c>
      <c r="M60" s="319">
        <f>SUMIFS('Prima Nota ENTRATE'!$H$5:$H$2000,'Prima Nota ENTRATE'!$C$5:$C$2000,M$4,'Prima Nota ENTRATE'!$D$5:$D$2000,$C60)</f>
        <v>0</v>
      </c>
      <c r="N60" s="319">
        <f>SUMIFS('Prima Nota ENTRATE'!$H$5:$H$2000,'Prima Nota ENTRATE'!$C$5:$C$2000,N$4,'Prima Nota ENTRATE'!$D$5:$D$2000,$C60)</f>
        <v>0</v>
      </c>
      <c r="O60" s="319">
        <f>SUMIFS('Prima Nota ENTRATE'!$H$5:$H$2000,'Prima Nota ENTRATE'!$C$5:$C$2000,O$4,'Prima Nota ENTRATE'!$D$5:$D$2000,$C60)</f>
        <v>0</v>
      </c>
      <c r="P60" s="319">
        <f>SUMIFS('Prima Nota ENTRATE'!$H$5:$H$2000,'Prima Nota ENTRATE'!$C$5:$C$2000,P$4,'Prima Nota ENTRATE'!$D$5:$D$2000,$C60)</f>
        <v>0</v>
      </c>
      <c r="Q60" s="142">
        <f t="shared" si="0"/>
        <v>0</v>
      </c>
      <c r="R60" s="127"/>
    </row>
    <row r="61" spans="1:18" ht="14.25">
      <c r="A61" s="429"/>
      <c r="B61" s="329"/>
      <c r="C61" s="427">
        <f>A61</f>
        <v>0</v>
      </c>
      <c r="D61" s="482" t="s">
        <v>114</v>
      </c>
      <c r="E61" s="319">
        <f>SUMIFS('Prima Nota ENTRATE'!$H$5:$H$2000,'Prima Nota ENTRATE'!$C$5:$C$2000,E$4,'Prima Nota ENTRATE'!$D$5:$D$2000,$C61)</f>
        <v>0</v>
      </c>
      <c r="F61" s="319">
        <f>SUMIFS('Prima Nota ENTRATE'!$H$5:$H$2000,'Prima Nota ENTRATE'!$C$5:$C$2000,F$4,'Prima Nota ENTRATE'!$D$5:$D$2000,$C61)</f>
        <v>0</v>
      </c>
      <c r="G61" s="319">
        <f>SUMIFS('Prima Nota ENTRATE'!$H$5:$H$2000,'Prima Nota ENTRATE'!$C$5:$C$2000,G$4,'Prima Nota ENTRATE'!$D$5:$D$2000,$C61)</f>
        <v>0</v>
      </c>
      <c r="H61" s="319">
        <f>SUMIFS('Prima Nota ENTRATE'!$H$5:$H$2000,'Prima Nota ENTRATE'!$C$5:$C$2000,H$4,'Prima Nota ENTRATE'!$D$5:$D$2000,$C61)</f>
        <v>0</v>
      </c>
      <c r="I61" s="319">
        <f>SUMIFS('Prima Nota ENTRATE'!$H$5:$H$2000,'Prima Nota ENTRATE'!$C$5:$C$2000,I$4,'Prima Nota ENTRATE'!$D$5:$D$2000,$C61)</f>
        <v>0</v>
      </c>
      <c r="J61" s="319">
        <f>SUMIFS('Prima Nota ENTRATE'!$H$5:$H$2000,'Prima Nota ENTRATE'!$C$5:$C$2000,J$4,'Prima Nota ENTRATE'!$D$5:$D$2000,$C61)</f>
        <v>0</v>
      </c>
      <c r="K61" s="319">
        <f>SUMIFS('Prima Nota ENTRATE'!$H$5:$H$2000,'Prima Nota ENTRATE'!$C$5:$C$2000,K$4,'Prima Nota ENTRATE'!$D$5:$D$2000,$C61)</f>
        <v>0</v>
      </c>
      <c r="L61" s="319">
        <f>SUMIFS('Prima Nota ENTRATE'!$H$5:$H$2000,'Prima Nota ENTRATE'!$C$5:$C$2000,L$4,'Prima Nota ENTRATE'!$D$5:$D$2000,$C61)</f>
        <v>0</v>
      </c>
      <c r="M61" s="319">
        <f>SUMIFS('Prima Nota ENTRATE'!$H$5:$H$2000,'Prima Nota ENTRATE'!$C$5:$C$2000,M$4,'Prima Nota ENTRATE'!$D$5:$D$2000,$C61)</f>
        <v>0</v>
      </c>
      <c r="N61" s="319">
        <f>SUMIFS('Prima Nota ENTRATE'!$H$5:$H$2000,'Prima Nota ENTRATE'!$C$5:$C$2000,N$4,'Prima Nota ENTRATE'!$D$5:$D$2000,$C61)</f>
        <v>0</v>
      </c>
      <c r="O61" s="319">
        <f>SUMIFS('Prima Nota ENTRATE'!$H$5:$H$2000,'Prima Nota ENTRATE'!$C$5:$C$2000,O$4,'Prima Nota ENTRATE'!$D$5:$D$2000,$C61)</f>
        <v>0</v>
      </c>
      <c r="P61" s="319">
        <f>SUMIFS('Prima Nota ENTRATE'!$H$5:$H$2000,'Prima Nota ENTRATE'!$C$5:$C$2000,P$4,'Prima Nota ENTRATE'!$D$5:$D$2000,$C61)</f>
        <v>0</v>
      </c>
      <c r="Q61" s="142">
        <f t="shared" si="0"/>
        <v>0</v>
      </c>
      <c r="R61" s="127"/>
    </row>
    <row r="62" spans="1:18" ht="15" thickBot="1">
      <c r="A62" s="429"/>
      <c r="B62" s="329"/>
      <c r="C62" s="428">
        <f>A62</f>
        <v>0</v>
      </c>
      <c r="D62" s="482"/>
      <c r="E62" s="319">
        <f>SUMIFS('Prima Nota ENTRATE'!$H$5:$H$2000,'Prima Nota ENTRATE'!$C$5:$C$2000,E$4,'Prima Nota ENTRATE'!$D$5:$D$2000,$C62)</f>
        <v>0</v>
      </c>
      <c r="F62" s="319">
        <f>SUMIFS('Prima Nota ENTRATE'!$H$5:$H$2000,'Prima Nota ENTRATE'!$C$5:$C$2000,F$4,'Prima Nota ENTRATE'!$D$5:$D$2000,$C62)</f>
        <v>0</v>
      </c>
      <c r="G62" s="319">
        <f>SUMIFS('Prima Nota ENTRATE'!$H$5:$H$2000,'Prima Nota ENTRATE'!$C$5:$C$2000,G$4,'Prima Nota ENTRATE'!$D$5:$D$2000,$C62)</f>
        <v>0</v>
      </c>
      <c r="H62" s="319">
        <f>SUMIFS('Prima Nota ENTRATE'!$H$5:$H$2000,'Prima Nota ENTRATE'!$C$5:$C$2000,H$4,'Prima Nota ENTRATE'!$D$5:$D$2000,$C62)</f>
        <v>0</v>
      </c>
      <c r="I62" s="319">
        <f>SUMIFS('Prima Nota ENTRATE'!$H$5:$H$2000,'Prima Nota ENTRATE'!$C$5:$C$2000,I$4,'Prima Nota ENTRATE'!$D$5:$D$2000,$C62)</f>
        <v>0</v>
      </c>
      <c r="J62" s="319">
        <f>SUMIFS('Prima Nota ENTRATE'!$H$5:$H$2000,'Prima Nota ENTRATE'!$C$5:$C$2000,J$4,'Prima Nota ENTRATE'!$D$5:$D$2000,$C62)</f>
        <v>0</v>
      </c>
      <c r="K62" s="319">
        <f>SUMIFS('Prima Nota ENTRATE'!$H$5:$H$2000,'Prima Nota ENTRATE'!$C$5:$C$2000,K$4,'Prima Nota ENTRATE'!$D$5:$D$2000,$C62)</f>
        <v>0</v>
      </c>
      <c r="L62" s="319">
        <f>SUMIFS('Prima Nota ENTRATE'!$H$5:$H$2000,'Prima Nota ENTRATE'!$C$5:$C$2000,L$4,'Prima Nota ENTRATE'!$D$5:$D$2000,$C62)</f>
        <v>0</v>
      </c>
      <c r="M62" s="319">
        <f>SUMIFS('Prima Nota ENTRATE'!$H$5:$H$2000,'Prima Nota ENTRATE'!$C$5:$C$2000,M$4,'Prima Nota ENTRATE'!$D$5:$D$2000,$C62)</f>
        <v>0</v>
      </c>
      <c r="N62" s="319">
        <f>SUMIFS('Prima Nota ENTRATE'!$H$5:$H$2000,'Prima Nota ENTRATE'!$C$5:$C$2000,N$4,'Prima Nota ENTRATE'!$D$5:$D$2000,$C62)</f>
        <v>0</v>
      </c>
      <c r="O62" s="319">
        <f>SUMIFS('Prima Nota ENTRATE'!$H$5:$H$2000,'Prima Nota ENTRATE'!$C$5:$C$2000,O$4,'Prima Nota ENTRATE'!$D$5:$D$2000,$C62)</f>
        <v>0</v>
      </c>
      <c r="P62" s="319">
        <f>SUMIFS('Prima Nota ENTRATE'!$H$5:$H$2000,'Prima Nota ENTRATE'!$C$5:$C$2000,P$4,'Prima Nota ENTRATE'!$D$5:$D$2000,$C62)</f>
        <v>0</v>
      </c>
      <c r="Q62" s="142">
        <f t="shared" si="0"/>
        <v>0</v>
      </c>
      <c r="R62" s="127"/>
    </row>
    <row r="63" spans="1:18" ht="16.5" thickTop="1" thickBot="1">
      <c r="A63" s="422"/>
      <c r="B63" s="323">
        <v>10</v>
      </c>
      <c r="C63" s="357"/>
      <c r="D63" s="316" t="s">
        <v>115</v>
      </c>
      <c r="E63" s="317">
        <f>SUM(E$59:E$62)</f>
        <v>0</v>
      </c>
      <c r="F63" s="317">
        <f t="shared" ref="F63:P63" si="10">SUM(F$59:F$62)</f>
        <v>0</v>
      </c>
      <c r="G63" s="317">
        <f t="shared" si="10"/>
        <v>0</v>
      </c>
      <c r="H63" s="317">
        <f t="shared" si="10"/>
        <v>0</v>
      </c>
      <c r="I63" s="317">
        <f t="shared" si="10"/>
        <v>0</v>
      </c>
      <c r="J63" s="317">
        <f t="shared" si="10"/>
        <v>0</v>
      </c>
      <c r="K63" s="317">
        <f t="shared" si="10"/>
        <v>0</v>
      </c>
      <c r="L63" s="317">
        <f t="shared" si="10"/>
        <v>0</v>
      </c>
      <c r="M63" s="317">
        <f t="shared" si="10"/>
        <v>0</v>
      </c>
      <c r="N63" s="317">
        <f t="shared" si="10"/>
        <v>0</v>
      </c>
      <c r="O63" s="317">
        <f t="shared" si="10"/>
        <v>0</v>
      </c>
      <c r="P63" s="317">
        <f t="shared" si="10"/>
        <v>0</v>
      </c>
      <c r="Q63" s="318">
        <f t="shared" si="0"/>
        <v>0</v>
      </c>
      <c r="R63" s="374">
        <f>SUM(Q59:Q62)</f>
        <v>0</v>
      </c>
    </row>
    <row r="64" spans="1:18" ht="18" thickTop="1" thickBot="1">
      <c r="A64" s="422"/>
      <c r="B64" s="418"/>
      <c r="C64" s="431">
        <v>11</v>
      </c>
      <c r="D64" s="369" t="s">
        <v>116</v>
      </c>
      <c r="E64" s="370">
        <f>SUMIFS('Prima Nota ENTRATE'!$H$5:$H$2000,'Prima Nota ENTRATE'!$C$5:$C$2000,E$4,'Prima Nota ENTRATE'!$D$5:$D$2000,$C64)</f>
        <v>0</v>
      </c>
      <c r="F64" s="370">
        <f>SUMIFS('Prima Nota ENTRATE'!$H$5:$H$2000,'Prima Nota ENTRATE'!$C$5:$C$2000,F$4,'Prima Nota ENTRATE'!$D$5:$D$2000,$C64)</f>
        <v>0</v>
      </c>
      <c r="G64" s="370">
        <f>SUMIFS('Prima Nota ENTRATE'!$H$5:$H$2000,'Prima Nota ENTRATE'!$C$5:$C$2000,G$4,'Prima Nota ENTRATE'!$D$5:$D$2000,$C64)</f>
        <v>0</v>
      </c>
      <c r="H64" s="370">
        <f>SUMIFS('Prima Nota ENTRATE'!$H$5:$H$2000,'Prima Nota ENTRATE'!$C$5:$C$2000,H$4,'Prima Nota ENTRATE'!$D$5:$D$2000,$C64)</f>
        <v>0</v>
      </c>
      <c r="I64" s="370">
        <f>SUMIFS('Prima Nota ENTRATE'!$H$5:$H$2000,'Prima Nota ENTRATE'!$C$5:$C$2000,I$4,'Prima Nota ENTRATE'!$D$5:$D$2000,$C64)</f>
        <v>0</v>
      </c>
      <c r="J64" s="370">
        <f>SUMIFS('Prima Nota ENTRATE'!$H$5:$H$2000,'Prima Nota ENTRATE'!$C$5:$C$2000,J$4,'Prima Nota ENTRATE'!$D$5:$D$2000,$C64)</f>
        <v>0</v>
      </c>
      <c r="K64" s="370">
        <f>SUMIFS('Prima Nota ENTRATE'!$H$5:$H$2000,'Prima Nota ENTRATE'!$C$5:$C$2000,K$4,'Prima Nota ENTRATE'!$D$5:$D$2000,$C64)</f>
        <v>0</v>
      </c>
      <c r="L64" s="370">
        <f>SUMIFS('Prima Nota ENTRATE'!$H$5:$H$2000,'Prima Nota ENTRATE'!$C$5:$C$2000,L$4,'Prima Nota ENTRATE'!$D$5:$D$2000,$C64)</f>
        <v>0</v>
      </c>
      <c r="M64" s="370">
        <f>SUMIFS('Prima Nota ENTRATE'!$H$5:$H$2000,'Prima Nota ENTRATE'!$C$5:$C$2000,M$4,'Prima Nota ENTRATE'!$D$5:$D$2000,$C64)</f>
        <v>0</v>
      </c>
      <c r="N64" s="370">
        <f>SUMIFS('Prima Nota ENTRATE'!$H$5:$H$2000,'Prima Nota ENTRATE'!$C$5:$C$2000,N$4,'Prima Nota ENTRATE'!$D$5:$D$2000,$C64)</f>
        <v>0</v>
      </c>
      <c r="O64" s="370">
        <f>SUMIFS('Prima Nota ENTRATE'!$H$5:$H$2000,'Prima Nota ENTRATE'!$C$5:$C$2000,O$4,'Prima Nota ENTRATE'!$D$5:$D$2000,$C64)</f>
        <v>0</v>
      </c>
      <c r="P64" s="370">
        <f>SUMIFS('Prima Nota ENTRATE'!$H$5:$H$2000,'Prima Nota ENTRATE'!$C$5:$C$2000,P$4,'Prima Nota ENTRATE'!$D$5:$D$2000,$C64)</f>
        <v>0</v>
      </c>
      <c r="Q64" s="371">
        <f t="shared" si="0"/>
        <v>0</v>
      </c>
      <c r="R64" s="127"/>
    </row>
    <row r="65" spans="1:18" ht="14.25">
      <c r="A65" s="429"/>
      <c r="B65" s="329"/>
      <c r="C65" s="426">
        <f>A65</f>
        <v>0</v>
      </c>
      <c r="D65" s="481" t="s">
        <v>117</v>
      </c>
      <c r="E65" s="319">
        <f>SUMIFS('Prima Nota ENTRATE'!$H$5:$H$2000,'Prima Nota ENTRATE'!$C$5:$C$2000,E$4,'Prima Nota ENTRATE'!$D$5:$D$2000,$C65)</f>
        <v>0</v>
      </c>
      <c r="F65" s="319">
        <f>SUMIFS('Prima Nota ENTRATE'!$H$5:$H$2000,'Prima Nota ENTRATE'!$C$5:$C$2000,F$4,'Prima Nota ENTRATE'!$D$5:$D$2000,$C65)</f>
        <v>0</v>
      </c>
      <c r="G65" s="319">
        <f>SUMIFS('Prima Nota ENTRATE'!$H$5:$H$2000,'Prima Nota ENTRATE'!$C$5:$C$2000,G$4,'Prima Nota ENTRATE'!$D$5:$D$2000,$C65)</f>
        <v>0</v>
      </c>
      <c r="H65" s="319">
        <f>SUMIFS('Prima Nota ENTRATE'!$H$5:$H$2000,'Prima Nota ENTRATE'!$C$5:$C$2000,H$4,'Prima Nota ENTRATE'!$D$5:$D$2000,$C65)</f>
        <v>0</v>
      </c>
      <c r="I65" s="319">
        <f>SUMIFS('Prima Nota ENTRATE'!$H$5:$H$2000,'Prima Nota ENTRATE'!$C$5:$C$2000,I$4,'Prima Nota ENTRATE'!$D$5:$D$2000,$C65)</f>
        <v>0</v>
      </c>
      <c r="J65" s="319">
        <f>SUMIFS('Prima Nota ENTRATE'!$H$5:$H$2000,'Prima Nota ENTRATE'!$C$5:$C$2000,J$4,'Prima Nota ENTRATE'!$D$5:$D$2000,$C65)</f>
        <v>0</v>
      </c>
      <c r="K65" s="319">
        <f>SUMIFS('Prima Nota ENTRATE'!$H$5:$H$2000,'Prima Nota ENTRATE'!$C$5:$C$2000,K$4,'Prima Nota ENTRATE'!$D$5:$D$2000,$C65)</f>
        <v>0</v>
      </c>
      <c r="L65" s="319">
        <f>SUMIFS('Prima Nota ENTRATE'!$H$5:$H$2000,'Prima Nota ENTRATE'!$C$5:$C$2000,L$4,'Prima Nota ENTRATE'!$D$5:$D$2000,$C65)</f>
        <v>0</v>
      </c>
      <c r="M65" s="319">
        <f>SUMIFS('Prima Nota ENTRATE'!$H$5:$H$2000,'Prima Nota ENTRATE'!$C$5:$C$2000,M$4,'Prima Nota ENTRATE'!$D$5:$D$2000,$C65)</f>
        <v>0</v>
      </c>
      <c r="N65" s="319">
        <f>SUMIFS('Prima Nota ENTRATE'!$H$5:$H$2000,'Prima Nota ENTRATE'!$C$5:$C$2000,N$4,'Prima Nota ENTRATE'!$D$5:$D$2000,$C65)</f>
        <v>0</v>
      </c>
      <c r="O65" s="319">
        <f>SUMIFS('Prima Nota ENTRATE'!$H$5:$H$2000,'Prima Nota ENTRATE'!$C$5:$C$2000,O$4,'Prima Nota ENTRATE'!$D$5:$D$2000,$C65)</f>
        <v>0</v>
      </c>
      <c r="P65" s="319">
        <f>SUMIFS('Prima Nota ENTRATE'!$H$5:$H$2000,'Prima Nota ENTRATE'!$C$5:$C$2000,P$4,'Prima Nota ENTRATE'!$D$5:$D$2000,$C65)</f>
        <v>0</v>
      </c>
      <c r="Q65" s="142">
        <f t="shared" si="0"/>
        <v>0</v>
      </c>
      <c r="R65" s="127"/>
    </row>
    <row r="66" spans="1:18" ht="14.25">
      <c r="A66" s="429"/>
      <c r="B66" s="329"/>
      <c r="C66" s="427">
        <f>A66</f>
        <v>0</v>
      </c>
      <c r="D66" s="481" t="s">
        <v>118</v>
      </c>
      <c r="E66" s="319">
        <f>SUMIFS('Prima Nota ENTRATE'!$H$5:$H$2000,'Prima Nota ENTRATE'!$C$5:$C$2000,E$4,'Prima Nota ENTRATE'!$D$5:$D$2000,$C66)</f>
        <v>0</v>
      </c>
      <c r="F66" s="319">
        <f>SUMIFS('Prima Nota ENTRATE'!$H$5:$H$2000,'Prima Nota ENTRATE'!$C$5:$C$2000,F$4,'Prima Nota ENTRATE'!$D$5:$D$2000,$C66)</f>
        <v>0</v>
      </c>
      <c r="G66" s="319">
        <f>SUMIFS('Prima Nota ENTRATE'!$H$5:$H$2000,'Prima Nota ENTRATE'!$C$5:$C$2000,G$4,'Prima Nota ENTRATE'!$D$5:$D$2000,$C66)</f>
        <v>0</v>
      </c>
      <c r="H66" s="319">
        <f>SUMIFS('Prima Nota ENTRATE'!$H$5:$H$2000,'Prima Nota ENTRATE'!$C$5:$C$2000,H$4,'Prima Nota ENTRATE'!$D$5:$D$2000,$C66)</f>
        <v>0</v>
      </c>
      <c r="I66" s="319">
        <f>SUMIFS('Prima Nota ENTRATE'!$H$5:$H$2000,'Prima Nota ENTRATE'!$C$5:$C$2000,I$4,'Prima Nota ENTRATE'!$D$5:$D$2000,$C66)</f>
        <v>0</v>
      </c>
      <c r="J66" s="319">
        <f>SUMIFS('Prima Nota ENTRATE'!$H$5:$H$2000,'Prima Nota ENTRATE'!$C$5:$C$2000,J$4,'Prima Nota ENTRATE'!$D$5:$D$2000,$C66)</f>
        <v>0</v>
      </c>
      <c r="K66" s="319">
        <f>SUMIFS('Prima Nota ENTRATE'!$H$5:$H$2000,'Prima Nota ENTRATE'!$C$5:$C$2000,K$4,'Prima Nota ENTRATE'!$D$5:$D$2000,$C66)</f>
        <v>0</v>
      </c>
      <c r="L66" s="319">
        <f>SUMIFS('Prima Nota ENTRATE'!$H$5:$H$2000,'Prima Nota ENTRATE'!$C$5:$C$2000,L$4,'Prima Nota ENTRATE'!$D$5:$D$2000,$C66)</f>
        <v>0</v>
      </c>
      <c r="M66" s="319">
        <f>SUMIFS('Prima Nota ENTRATE'!$H$5:$H$2000,'Prima Nota ENTRATE'!$C$5:$C$2000,M$4,'Prima Nota ENTRATE'!$D$5:$D$2000,$C66)</f>
        <v>0</v>
      </c>
      <c r="N66" s="319">
        <f>SUMIFS('Prima Nota ENTRATE'!$H$5:$H$2000,'Prima Nota ENTRATE'!$C$5:$C$2000,N$4,'Prima Nota ENTRATE'!$D$5:$D$2000,$C66)</f>
        <v>0</v>
      </c>
      <c r="O66" s="319">
        <f>SUMIFS('Prima Nota ENTRATE'!$H$5:$H$2000,'Prima Nota ENTRATE'!$C$5:$C$2000,O$4,'Prima Nota ENTRATE'!$D$5:$D$2000,$C66)</f>
        <v>0</v>
      </c>
      <c r="P66" s="319">
        <f>SUMIFS('Prima Nota ENTRATE'!$H$5:$H$2000,'Prima Nota ENTRATE'!$C$5:$C$2000,P$4,'Prima Nota ENTRATE'!$D$5:$D$2000,$C66)</f>
        <v>0</v>
      </c>
      <c r="Q66" s="142">
        <f t="shared" si="0"/>
        <v>0</v>
      </c>
      <c r="R66" s="127"/>
    </row>
    <row r="67" spans="1:18" ht="15" thickBot="1">
      <c r="A67" s="429"/>
      <c r="B67" s="329"/>
      <c r="C67" s="428">
        <f>A67</f>
        <v>0</v>
      </c>
      <c r="D67" s="481" t="s">
        <v>85</v>
      </c>
      <c r="E67" s="319">
        <f>SUMIFS('Prima Nota ENTRATE'!$H$5:$H$2000,'Prima Nota ENTRATE'!$C$5:$C$2000,E$4,'Prima Nota ENTRATE'!$D$5:$D$2000,$C67)</f>
        <v>0</v>
      </c>
      <c r="F67" s="319">
        <f>SUMIFS('Prima Nota ENTRATE'!$H$5:$H$2000,'Prima Nota ENTRATE'!$C$5:$C$2000,F$4,'Prima Nota ENTRATE'!$D$5:$D$2000,$C67)</f>
        <v>0</v>
      </c>
      <c r="G67" s="319">
        <f>SUMIFS('Prima Nota ENTRATE'!$H$5:$H$2000,'Prima Nota ENTRATE'!$C$5:$C$2000,G$4,'Prima Nota ENTRATE'!$D$5:$D$2000,$C67)</f>
        <v>0</v>
      </c>
      <c r="H67" s="319">
        <f>SUMIFS('Prima Nota ENTRATE'!$H$5:$H$2000,'Prima Nota ENTRATE'!$C$5:$C$2000,H$4,'Prima Nota ENTRATE'!$D$5:$D$2000,$C67)</f>
        <v>0</v>
      </c>
      <c r="I67" s="319">
        <f>SUMIFS('Prima Nota ENTRATE'!$H$5:$H$2000,'Prima Nota ENTRATE'!$C$5:$C$2000,I$4,'Prima Nota ENTRATE'!$D$5:$D$2000,$C67)</f>
        <v>0</v>
      </c>
      <c r="J67" s="319">
        <f>SUMIFS('Prima Nota ENTRATE'!$H$5:$H$2000,'Prima Nota ENTRATE'!$C$5:$C$2000,J$4,'Prima Nota ENTRATE'!$D$5:$D$2000,$C67)</f>
        <v>0</v>
      </c>
      <c r="K67" s="319">
        <f>SUMIFS('Prima Nota ENTRATE'!$H$5:$H$2000,'Prima Nota ENTRATE'!$C$5:$C$2000,K$4,'Prima Nota ENTRATE'!$D$5:$D$2000,$C67)</f>
        <v>0</v>
      </c>
      <c r="L67" s="319">
        <f>SUMIFS('Prima Nota ENTRATE'!$H$5:$H$2000,'Prima Nota ENTRATE'!$C$5:$C$2000,L$4,'Prima Nota ENTRATE'!$D$5:$D$2000,$C67)</f>
        <v>0</v>
      </c>
      <c r="M67" s="319">
        <f>SUMIFS('Prima Nota ENTRATE'!$H$5:$H$2000,'Prima Nota ENTRATE'!$C$5:$C$2000,M$4,'Prima Nota ENTRATE'!$D$5:$D$2000,$C67)</f>
        <v>0</v>
      </c>
      <c r="N67" s="319">
        <f>SUMIFS('Prima Nota ENTRATE'!$H$5:$H$2000,'Prima Nota ENTRATE'!$C$5:$C$2000,N$4,'Prima Nota ENTRATE'!$D$5:$D$2000,$C67)</f>
        <v>0</v>
      </c>
      <c r="O67" s="319">
        <f>SUMIFS('Prima Nota ENTRATE'!$H$5:$H$2000,'Prima Nota ENTRATE'!$C$5:$C$2000,O$4,'Prima Nota ENTRATE'!$D$5:$D$2000,$C67)</f>
        <v>0</v>
      </c>
      <c r="P67" s="319">
        <f>SUMIFS('Prima Nota ENTRATE'!$H$5:$H$2000,'Prima Nota ENTRATE'!$C$5:$C$2000,P$4,'Prima Nota ENTRATE'!$D$5:$D$2000,$C67)</f>
        <v>0</v>
      </c>
      <c r="Q67" s="142">
        <f t="shared" si="0"/>
        <v>0</v>
      </c>
      <c r="R67" s="127"/>
    </row>
    <row r="68" spans="1:18" ht="16.5" thickTop="1" thickBot="1">
      <c r="A68" s="422"/>
      <c r="B68" s="323">
        <v>11</v>
      </c>
      <c r="C68" s="357"/>
      <c r="D68" s="316" t="s">
        <v>119</v>
      </c>
      <c r="E68" s="317">
        <f t="shared" ref="E68:P68" si="11">SUM(E$64:E$67)</f>
        <v>0</v>
      </c>
      <c r="F68" s="317">
        <f t="shared" si="11"/>
        <v>0</v>
      </c>
      <c r="G68" s="317">
        <f t="shared" si="11"/>
        <v>0</v>
      </c>
      <c r="H68" s="317">
        <f t="shared" si="11"/>
        <v>0</v>
      </c>
      <c r="I68" s="317">
        <f t="shared" si="11"/>
        <v>0</v>
      </c>
      <c r="J68" s="317">
        <f t="shared" si="11"/>
        <v>0</v>
      </c>
      <c r="K68" s="317">
        <f t="shared" si="11"/>
        <v>0</v>
      </c>
      <c r="L68" s="317">
        <f t="shared" si="11"/>
        <v>0</v>
      </c>
      <c r="M68" s="317">
        <f t="shared" si="11"/>
        <v>0</v>
      </c>
      <c r="N68" s="317">
        <f t="shared" si="11"/>
        <v>0</v>
      </c>
      <c r="O68" s="317">
        <f t="shared" si="11"/>
        <v>0</v>
      </c>
      <c r="P68" s="317">
        <f t="shared" si="11"/>
        <v>0</v>
      </c>
      <c r="Q68" s="318">
        <f t="shared" si="0"/>
        <v>0</v>
      </c>
      <c r="R68" s="374">
        <f>SUM(Q64:Q67)</f>
        <v>0</v>
      </c>
    </row>
    <row r="69" spans="1:18" ht="18" thickTop="1" thickBot="1">
      <c r="A69" s="422"/>
      <c r="B69" s="418"/>
      <c r="C69" s="431">
        <v>12</v>
      </c>
      <c r="D69" s="369" t="s">
        <v>120</v>
      </c>
      <c r="E69" s="370">
        <f>SUMIFS('Prima Nota ENTRATE'!$H$5:$H$2000,'Prima Nota ENTRATE'!$C$5:$C$2000,E$4,'Prima Nota ENTRATE'!$D$5:$D$2000,$C69)</f>
        <v>0</v>
      </c>
      <c r="F69" s="370">
        <f>SUMIFS('Prima Nota ENTRATE'!$H$5:$H$2000,'Prima Nota ENTRATE'!$C$5:$C$2000,F$4,'Prima Nota ENTRATE'!$D$5:$D$2000,$C69)</f>
        <v>0</v>
      </c>
      <c r="G69" s="370">
        <f>SUMIFS('Prima Nota ENTRATE'!$H$5:$H$2000,'Prima Nota ENTRATE'!$C$5:$C$2000,G$4,'Prima Nota ENTRATE'!$D$5:$D$2000,$C69)</f>
        <v>0</v>
      </c>
      <c r="H69" s="370">
        <f>SUMIFS('Prima Nota ENTRATE'!$H$5:$H$2000,'Prima Nota ENTRATE'!$C$5:$C$2000,H$4,'Prima Nota ENTRATE'!$D$5:$D$2000,$C69)</f>
        <v>0</v>
      </c>
      <c r="I69" s="370">
        <f>SUMIFS('Prima Nota ENTRATE'!$H$5:$H$2000,'Prima Nota ENTRATE'!$C$5:$C$2000,I$4,'Prima Nota ENTRATE'!$D$5:$D$2000,$C69)</f>
        <v>0</v>
      </c>
      <c r="J69" s="370">
        <f>SUMIFS('Prima Nota ENTRATE'!$H$5:$H$2000,'Prima Nota ENTRATE'!$C$5:$C$2000,J$4,'Prima Nota ENTRATE'!$D$5:$D$2000,$C69)</f>
        <v>0</v>
      </c>
      <c r="K69" s="370">
        <f>SUMIFS('Prima Nota ENTRATE'!$H$5:$H$2000,'Prima Nota ENTRATE'!$C$5:$C$2000,K$4,'Prima Nota ENTRATE'!$D$5:$D$2000,$C69)</f>
        <v>0</v>
      </c>
      <c r="L69" s="370">
        <f>SUMIFS('Prima Nota ENTRATE'!$H$5:$H$2000,'Prima Nota ENTRATE'!$C$5:$C$2000,L$4,'Prima Nota ENTRATE'!$D$5:$D$2000,$C69)</f>
        <v>0</v>
      </c>
      <c r="M69" s="370">
        <f>SUMIFS('Prima Nota ENTRATE'!$H$5:$H$2000,'Prima Nota ENTRATE'!$C$5:$C$2000,M$4,'Prima Nota ENTRATE'!$D$5:$D$2000,$C69)</f>
        <v>0</v>
      </c>
      <c r="N69" s="370">
        <f>SUMIFS('Prima Nota ENTRATE'!$H$5:$H$2000,'Prima Nota ENTRATE'!$C$5:$C$2000,N$4,'Prima Nota ENTRATE'!$D$5:$D$2000,$C69)</f>
        <v>0</v>
      </c>
      <c r="O69" s="370">
        <f>SUMIFS('Prima Nota ENTRATE'!$H$5:$H$2000,'Prima Nota ENTRATE'!$C$5:$C$2000,O$4,'Prima Nota ENTRATE'!$D$5:$D$2000,$C69)</f>
        <v>0</v>
      </c>
      <c r="P69" s="370">
        <f>SUMIFS('Prima Nota ENTRATE'!$H$5:$H$2000,'Prima Nota ENTRATE'!$C$5:$C$2000,P$4,'Prima Nota ENTRATE'!$D$5:$D$2000,$C69)</f>
        <v>0</v>
      </c>
      <c r="Q69" s="371">
        <f t="shared" si="0"/>
        <v>0</v>
      </c>
      <c r="R69" s="127"/>
    </row>
    <row r="70" spans="1:18" ht="14.25">
      <c r="A70" s="429"/>
      <c r="B70" s="329"/>
      <c r="C70" s="426">
        <f t="shared" ref="C70:C75" si="12">A70</f>
        <v>0</v>
      </c>
      <c r="D70" s="484" t="s">
        <v>121</v>
      </c>
      <c r="E70" s="319">
        <f>SUMIFS('Prima Nota ENTRATE'!$H$5:$H$2000,'Prima Nota ENTRATE'!$C$5:$C$2000,E$4,'Prima Nota ENTRATE'!$D$5:$D$2000,$C70)</f>
        <v>0</v>
      </c>
      <c r="F70" s="319">
        <f>SUMIFS('Prima Nota ENTRATE'!$H$5:$H$2000,'Prima Nota ENTRATE'!$C$5:$C$2000,F$4,'Prima Nota ENTRATE'!$D$5:$D$2000,$C70)</f>
        <v>0</v>
      </c>
      <c r="G70" s="319">
        <f>SUMIFS('Prima Nota ENTRATE'!$H$5:$H$2000,'Prima Nota ENTRATE'!$C$5:$C$2000,G$4,'Prima Nota ENTRATE'!$D$5:$D$2000,$C70)</f>
        <v>0</v>
      </c>
      <c r="H70" s="319">
        <f>SUMIFS('Prima Nota ENTRATE'!$H$5:$H$2000,'Prima Nota ENTRATE'!$C$5:$C$2000,H$4,'Prima Nota ENTRATE'!$D$5:$D$2000,$C70)</f>
        <v>0</v>
      </c>
      <c r="I70" s="319">
        <f>SUMIFS('Prima Nota ENTRATE'!$H$5:$H$2000,'Prima Nota ENTRATE'!$C$5:$C$2000,I$4,'Prima Nota ENTRATE'!$D$5:$D$2000,$C70)</f>
        <v>0</v>
      </c>
      <c r="J70" s="319">
        <f>SUMIFS('Prima Nota ENTRATE'!$H$5:$H$2000,'Prima Nota ENTRATE'!$C$5:$C$2000,J$4,'Prima Nota ENTRATE'!$D$5:$D$2000,$C70)</f>
        <v>0</v>
      </c>
      <c r="K70" s="319">
        <f>SUMIFS('Prima Nota ENTRATE'!$H$5:$H$2000,'Prima Nota ENTRATE'!$C$5:$C$2000,K$4,'Prima Nota ENTRATE'!$D$5:$D$2000,$C70)</f>
        <v>0</v>
      </c>
      <c r="L70" s="319">
        <f>SUMIFS('Prima Nota ENTRATE'!$H$5:$H$2000,'Prima Nota ENTRATE'!$C$5:$C$2000,L$4,'Prima Nota ENTRATE'!$D$5:$D$2000,$C70)</f>
        <v>0</v>
      </c>
      <c r="M70" s="319">
        <f>SUMIFS('Prima Nota ENTRATE'!$H$5:$H$2000,'Prima Nota ENTRATE'!$C$5:$C$2000,M$4,'Prima Nota ENTRATE'!$D$5:$D$2000,$C70)</f>
        <v>0</v>
      </c>
      <c r="N70" s="319">
        <f>SUMIFS('Prima Nota ENTRATE'!$H$5:$H$2000,'Prima Nota ENTRATE'!$C$5:$C$2000,N$4,'Prima Nota ENTRATE'!$D$5:$D$2000,$C70)</f>
        <v>0</v>
      </c>
      <c r="O70" s="319">
        <f>SUMIFS('Prima Nota ENTRATE'!$H$5:$H$2000,'Prima Nota ENTRATE'!$C$5:$C$2000,O$4,'Prima Nota ENTRATE'!$D$5:$D$2000,$C70)</f>
        <v>0</v>
      </c>
      <c r="P70" s="319">
        <f>SUMIFS('Prima Nota ENTRATE'!$H$5:$H$2000,'Prima Nota ENTRATE'!$C$5:$C$2000,P$4,'Prima Nota ENTRATE'!$D$5:$D$2000,$C70)</f>
        <v>0</v>
      </c>
      <c r="Q70" s="142">
        <f t="shared" si="0"/>
        <v>0</v>
      </c>
      <c r="R70" s="127"/>
    </row>
    <row r="71" spans="1:18" ht="14.25">
      <c r="A71" s="429"/>
      <c r="B71" s="329"/>
      <c r="C71" s="427">
        <f t="shared" si="12"/>
        <v>0</v>
      </c>
      <c r="D71" s="484" t="s">
        <v>122</v>
      </c>
      <c r="E71" s="319">
        <f>SUMIFS('Prima Nota ENTRATE'!$H$5:$H$2000,'Prima Nota ENTRATE'!$C$5:$C$2000,E$4,'Prima Nota ENTRATE'!$D$5:$D$2000,$C71)</f>
        <v>0</v>
      </c>
      <c r="F71" s="319">
        <f>SUMIFS('Prima Nota ENTRATE'!$H$5:$H$2000,'Prima Nota ENTRATE'!$C$5:$C$2000,F$4,'Prima Nota ENTRATE'!$D$5:$D$2000,$C71)</f>
        <v>0</v>
      </c>
      <c r="G71" s="319">
        <f>SUMIFS('Prima Nota ENTRATE'!$H$5:$H$2000,'Prima Nota ENTRATE'!$C$5:$C$2000,G$4,'Prima Nota ENTRATE'!$D$5:$D$2000,$C71)</f>
        <v>0</v>
      </c>
      <c r="H71" s="319">
        <f>SUMIFS('Prima Nota ENTRATE'!$H$5:$H$2000,'Prima Nota ENTRATE'!$C$5:$C$2000,H$4,'Prima Nota ENTRATE'!$D$5:$D$2000,$C71)</f>
        <v>0</v>
      </c>
      <c r="I71" s="319">
        <f>SUMIFS('Prima Nota ENTRATE'!$H$5:$H$2000,'Prima Nota ENTRATE'!$C$5:$C$2000,I$4,'Prima Nota ENTRATE'!$D$5:$D$2000,$C71)</f>
        <v>0</v>
      </c>
      <c r="J71" s="319">
        <f>SUMIFS('Prima Nota ENTRATE'!$H$5:$H$2000,'Prima Nota ENTRATE'!$C$5:$C$2000,J$4,'Prima Nota ENTRATE'!$D$5:$D$2000,$C71)</f>
        <v>0</v>
      </c>
      <c r="K71" s="319">
        <f>SUMIFS('Prima Nota ENTRATE'!$H$5:$H$2000,'Prima Nota ENTRATE'!$C$5:$C$2000,K$4,'Prima Nota ENTRATE'!$D$5:$D$2000,$C71)</f>
        <v>0</v>
      </c>
      <c r="L71" s="319">
        <f>SUMIFS('Prima Nota ENTRATE'!$H$5:$H$2000,'Prima Nota ENTRATE'!$C$5:$C$2000,L$4,'Prima Nota ENTRATE'!$D$5:$D$2000,$C71)</f>
        <v>0</v>
      </c>
      <c r="M71" s="319">
        <f>SUMIFS('Prima Nota ENTRATE'!$H$5:$H$2000,'Prima Nota ENTRATE'!$C$5:$C$2000,M$4,'Prima Nota ENTRATE'!$D$5:$D$2000,$C71)</f>
        <v>0</v>
      </c>
      <c r="N71" s="319">
        <f>SUMIFS('Prima Nota ENTRATE'!$H$5:$H$2000,'Prima Nota ENTRATE'!$C$5:$C$2000,N$4,'Prima Nota ENTRATE'!$D$5:$D$2000,$C71)</f>
        <v>0</v>
      </c>
      <c r="O71" s="319">
        <f>SUMIFS('Prima Nota ENTRATE'!$H$5:$H$2000,'Prima Nota ENTRATE'!$C$5:$C$2000,O$4,'Prima Nota ENTRATE'!$D$5:$D$2000,$C71)</f>
        <v>0</v>
      </c>
      <c r="P71" s="319">
        <f>SUMIFS('Prima Nota ENTRATE'!$H$5:$H$2000,'Prima Nota ENTRATE'!$C$5:$C$2000,P$4,'Prima Nota ENTRATE'!$D$5:$D$2000,$C71)</f>
        <v>0</v>
      </c>
      <c r="Q71" s="142">
        <f>SUM(E71:P71)</f>
        <v>0</v>
      </c>
      <c r="R71" s="127"/>
    </row>
    <row r="72" spans="1:18" ht="14.25">
      <c r="A72" s="429"/>
      <c r="B72" s="329"/>
      <c r="C72" s="428">
        <f t="shared" si="12"/>
        <v>0</v>
      </c>
      <c r="D72" s="484" t="s">
        <v>123</v>
      </c>
      <c r="E72" s="319">
        <f>SUMIFS('Prima Nota ENTRATE'!$H$5:$H$2000,'Prima Nota ENTRATE'!$C$5:$C$2000,E$4,'Prima Nota ENTRATE'!$D$5:$D$2000,$C72)</f>
        <v>0</v>
      </c>
      <c r="F72" s="319">
        <f>SUMIFS('Prima Nota ENTRATE'!$H$5:$H$2000,'Prima Nota ENTRATE'!$C$5:$C$2000,F$4,'Prima Nota ENTRATE'!$D$5:$D$2000,$C72)</f>
        <v>0</v>
      </c>
      <c r="G72" s="319">
        <f>SUMIFS('Prima Nota ENTRATE'!$H$5:$H$2000,'Prima Nota ENTRATE'!$C$5:$C$2000,G$4,'Prima Nota ENTRATE'!$D$5:$D$2000,$C72)</f>
        <v>0</v>
      </c>
      <c r="H72" s="319">
        <f>SUMIFS('Prima Nota ENTRATE'!$H$5:$H$2000,'Prima Nota ENTRATE'!$C$5:$C$2000,H$4,'Prima Nota ENTRATE'!$D$5:$D$2000,$C72)</f>
        <v>0</v>
      </c>
      <c r="I72" s="319">
        <f>SUMIFS('Prima Nota ENTRATE'!$H$5:$H$2000,'Prima Nota ENTRATE'!$C$5:$C$2000,I$4,'Prima Nota ENTRATE'!$D$5:$D$2000,$C72)</f>
        <v>0</v>
      </c>
      <c r="J72" s="319">
        <f>SUMIFS('Prima Nota ENTRATE'!$H$5:$H$2000,'Prima Nota ENTRATE'!$C$5:$C$2000,J$4,'Prima Nota ENTRATE'!$D$5:$D$2000,$C72)</f>
        <v>0</v>
      </c>
      <c r="K72" s="319">
        <f>SUMIFS('Prima Nota ENTRATE'!$H$5:$H$2000,'Prima Nota ENTRATE'!$C$5:$C$2000,K$4,'Prima Nota ENTRATE'!$D$5:$D$2000,$C72)</f>
        <v>0</v>
      </c>
      <c r="L72" s="319">
        <f>SUMIFS('Prima Nota ENTRATE'!$H$5:$H$2000,'Prima Nota ENTRATE'!$C$5:$C$2000,L$4,'Prima Nota ENTRATE'!$D$5:$D$2000,$C72)</f>
        <v>0</v>
      </c>
      <c r="M72" s="319">
        <f>SUMIFS('Prima Nota ENTRATE'!$H$5:$H$2000,'Prima Nota ENTRATE'!$C$5:$C$2000,M$4,'Prima Nota ENTRATE'!$D$5:$D$2000,$C72)</f>
        <v>0</v>
      </c>
      <c r="N72" s="319">
        <f>SUMIFS('Prima Nota ENTRATE'!$H$5:$H$2000,'Prima Nota ENTRATE'!$C$5:$C$2000,N$4,'Prima Nota ENTRATE'!$D$5:$D$2000,$C72)</f>
        <v>0</v>
      </c>
      <c r="O72" s="319">
        <f>SUMIFS('Prima Nota ENTRATE'!$H$5:$H$2000,'Prima Nota ENTRATE'!$C$5:$C$2000,O$4,'Prima Nota ENTRATE'!$D$5:$D$2000,$C72)</f>
        <v>0</v>
      </c>
      <c r="P72" s="319">
        <f>SUMIFS('Prima Nota ENTRATE'!$H$5:$H$2000,'Prima Nota ENTRATE'!$C$5:$C$2000,P$4,'Prima Nota ENTRATE'!$D$5:$D$2000,$C72)</f>
        <v>0</v>
      </c>
      <c r="Q72" s="142">
        <f>SUM(E72:P72)</f>
        <v>0</v>
      </c>
      <c r="R72" s="127"/>
    </row>
    <row r="73" spans="1:18" ht="14.25">
      <c r="A73" s="429"/>
      <c r="B73" s="329"/>
      <c r="C73" s="427">
        <f t="shared" si="12"/>
        <v>0</v>
      </c>
      <c r="D73" s="484" t="s">
        <v>122</v>
      </c>
      <c r="E73" s="319">
        <f>SUMIFS('Prima Nota ENTRATE'!$H$5:$H$2000,'Prima Nota ENTRATE'!$C$5:$C$2000,E$4,'Prima Nota ENTRATE'!$D$5:$D$2000,$C73)</f>
        <v>0</v>
      </c>
      <c r="F73" s="319">
        <f>SUMIFS('Prima Nota ENTRATE'!$H$5:$H$2000,'Prima Nota ENTRATE'!$C$5:$C$2000,F$4,'Prima Nota ENTRATE'!$D$5:$D$2000,$C73)</f>
        <v>0</v>
      </c>
      <c r="G73" s="319">
        <f>SUMIFS('Prima Nota ENTRATE'!$H$5:$H$2000,'Prima Nota ENTRATE'!$C$5:$C$2000,G$4,'Prima Nota ENTRATE'!$D$5:$D$2000,$C73)</f>
        <v>0</v>
      </c>
      <c r="H73" s="319">
        <f>SUMIFS('Prima Nota ENTRATE'!$H$5:$H$2000,'Prima Nota ENTRATE'!$C$5:$C$2000,H$4,'Prima Nota ENTRATE'!$D$5:$D$2000,$C73)</f>
        <v>0</v>
      </c>
      <c r="I73" s="319">
        <f>SUMIFS('Prima Nota ENTRATE'!$H$5:$H$2000,'Prima Nota ENTRATE'!$C$5:$C$2000,I$4,'Prima Nota ENTRATE'!$D$5:$D$2000,$C73)</f>
        <v>0</v>
      </c>
      <c r="J73" s="319">
        <f>SUMIFS('Prima Nota ENTRATE'!$H$5:$H$2000,'Prima Nota ENTRATE'!$C$5:$C$2000,J$4,'Prima Nota ENTRATE'!$D$5:$D$2000,$C73)</f>
        <v>0</v>
      </c>
      <c r="K73" s="319">
        <f>SUMIFS('Prima Nota ENTRATE'!$H$5:$H$2000,'Prima Nota ENTRATE'!$C$5:$C$2000,K$4,'Prima Nota ENTRATE'!$D$5:$D$2000,$C73)</f>
        <v>0</v>
      </c>
      <c r="L73" s="319">
        <f>SUMIFS('Prima Nota ENTRATE'!$H$5:$H$2000,'Prima Nota ENTRATE'!$C$5:$C$2000,L$4,'Prima Nota ENTRATE'!$D$5:$D$2000,$C73)</f>
        <v>0</v>
      </c>
      <c r="M73" s="319">
        <f>SUMIFS('Prima Nota ENTRATE'!$H$5:$H$2000,'Prima Nota ENTRATE'!$C$5:$C$2000,M$4,'Prima Nota ENTRATE'!$D$5:$D$2000,$C73)</f>
        <v>0</v>
      </c>
      <c r="N73" s="319">
        <f>SUMIFS('Prima Nota ENTRATE'!$H$5:$H$2000,'Prima Nota ENTRATE'!$C$5:$C$2000,N$4,'Prima Nota ENTRATE'!$D$5:$D$2000,$C73)</f>
        <v>0</v>
      </c>
      <c r="O73" s="319">
        <f>SUMIFS('Prima Nota ENTRATE'!$H$5:$H$2000,'Prima Nota ENTRATE'!$C$5:$C$2000,O$4,'Prima Nota ENTRATE'!$D$5:$D$2000,$C73)</f>
        <v>0</v>
      </c>
      <c r="P73" s="319">
        <f>SUMIFS('Prima Nota ENTRATE'!$H$5:$H$2000,'Prima Nota ENTRATE'!$C$5:$C$2000,P$4,'Prima Nota ENTRATE'!$D$5:$D$2000,$C73)</f>
        <v>0</v>
      </c>
      <c r="Q73" s="142">
        <f>SUM(E73:P73)</f>
        <v>0</v>
      </c>
      <c r="R73" s="127"/>
    </row>
    <row r="74" spans="1:18" ht="14.25">
      <c r="A74" s="429"/>
      <c r="B74" s="329"/>
      <c r="C74" s="428">
        <f t="shared" si="12"/>
        <v>0</v>
      </c>
      <c r="D74" s="484" t="s">
        <v>123</v>
      </c>
      <c r="E74" s="319">
        <f>SUMIFS('Prima Nota ENTRATE'!$H$5:$H$2000,'Prima Nota ENTRATE'!$C$5:$C$2000,E$4,'Prima Nota ENTRATE'!$D$5:$D$2000,$C74)</f>
        <v>0</v>
      </c>
      <c r="F74" s="319">
        <f>SUMIFS('Prima Nota ENTRATE'!$H$5:$H$2000,'Prima Nota ENTRATE'!$C$5:$C$2000,F$4,'Prima Nota ENTRATE'!$D$5:$D$2000,$C74)</f>
        <v>0</v>
      </c>
      <c r="G74" s="319">
        <f>SUMIFS('Prima Nota ENTRATE'!$H$5:$H$2000,'Prima Nota ENTRATE'!$C$5:$C$2000,G$4,'Prima Nota ENTRATE'!$D$5:$D$2000,$C74)</f>
        <v>0</v>
      </c>
      <c r="H74" s="319">
        <f>SUMIFS('Prima Nota ENTRATE'!$H$5:$H$2000,'Prima Nota ENTRATE'!$C$5:$C$2000,H$4,'Prima Nota ENTRATE'!$D$5:$D$2000,$C74)</f>
        <v>0</v>
      </c>
      <c r="I74" s="319">
        <f>SUMIFS('Prima Nota ENTRATE'!$H$5:$H$2000,'Prima Nota ENTRATE'!$C$5:$C$2000,I$4,'Prima Nota ENTRATE'!$D$5:$D$2000,$C74)</f>
        <v>0</v>
      </c>
      <c r="J74" s="319">
        <f>SUMIFS('Prima Nota ENTRATE'!$H$5:$H$2000,'Prima Nota ENTRATE'!$C$5:$C$2000,J$4,'Prima Nota ENTRATE'!$D$5:$D$2000,$C74)</f>
        <v>0</v>
      </c>
      <c r="K74" s="319">
        <f>SUMIFS('Prima Nota ENTRATE'!$H$5:$H$2000,'Prima Nota ENTRATE'!$C$5:$C$2000,K$4,'Prima Nota ENTRATE'!$D$5:$D$2000,$C74)</f>
        <v>0</v>
      </c>
      <c r="L74" s="319">
        <f>SUMIFS('Prima Nota ENTRATE'!$H$5:$H$2000,'Prima Nota ENTRATE'!$C$5:$C$2000,L$4,'Prima Nota ENTRATE'!$D$5:$D$2000,$C74)</f>
        <v>0</v>
      </c>
      <c r="M74" s="319">
        <f>SUMIFS('Prima Nota ENTRATE'!$H$5:$H$2000,'Prima Nota ENTRATE'!$C$5:$C$2000,M$4,'Prima Nota ENTRATE'!$D$5:$D$2000,$C74)</f>
        <v>0</v>
      </c>
      <c r="N74" s="319">
        <f>SUMIFS('Prima Nota ENTRATE'!$H$5:$H$2000,'Prima Nota ENTRATE'!$C$5:$C$2000,N$4,'Prima Nota ENTRATE'!$D$5:$D$2000,$C74)</f>
        <v>0</v>
      </c>
      <c r="O74" s="319">
        <f>SUMIFS('Prima Nota ENTRATE'!$H$5:$H$2000,'Prima Nota ENTRATE'!$C$5:$C$2000,O$4,'Prima Nota ENTRATE'!$D$5:$D$2000,$C74)</f>
        <v>0</v>
      </c>
      <c r="P74" s="319">
        <f>SUMIFS('Prima Nota ENTRATE'!$H$5:$H$2000,'Prima Nota ENTRATE'!$C$5:$C$2000,P$4,'Prima Nota ENTRATE'!$D$5:$D$2000,$C74)</f>
        <v>0</v>
      </c>
      <c r="Q74" s="142">
        <f t="shared" si="0"/>
        <v>0</v>
      </c>
      <c r="R74" s="127"/>
    </row>
    <row r="75" spans="1:18" ht="15" thickBot="1">
      <c r="A75" s="429"/>
      <c r="B75" s="329"/>
      <c r="C75" s="427">
        <f t="shared" si="12"/>
        <v>0</v>
      </c>
      <c r="D75" s="484" t="s">
        <v>124</v>
      </c>
      <c r="E75" s="319">
        <f>SUMIFS('Prima Nota ENTRATE'!$H$5:$H$2000,'Prima Nota ENTRATE'!$C$5:$C$2000,E$4,'Prima Nota ENTRATE'!$D$5:$D$2000,$C75)</f>
        <v>0</v>
      </c>
      <c r="F75" s="319">
        <f>SUMIFS('Prima Nota ENTRATE'!$H$5:$H$2000,'Prima Nota ENTRATE'!$C$5:$C$2000,F$4,'Prima Nota ENTRATE'!$D$5:$D$2000,$C75)</f>
        <v>0</v>
      </c>
      <c r="G75" s="319">
        <f>SUMIFS('Prima Nota ENTRATE'!$H$5:$H$2000,'Prima Nota ENTRATE'!$C$5:$C$2000,G$4,'Prima Nota ENTRATE'!$D$5:$D$2000,$C75)</f>
        <v>0</v>
      </c>
      <c r="H75" s="319">
        <f>SUMIFS('Prima Nota ENTRATE'!$H$5:$H$2000,'Prima Nota ENTRATE'!$C$5:$C$2000,H$4,'Prima Nota ENTRATE'!$D$5:$D$2000,$C75)</f>
        <v>0</v>
      </c>
      <c r="I75" s="319">
        <f>SUMIFS('Prima Nota ENTRATE'!$H$5:$H$2000,'Prima Nota ENTRATE'!$C$5:$C$2000,I$4,'Prima Nota ENTRATE'!$D$5:$D$2000,$C75)</f>
        <v>0</v>
      </c>
      <c r="J75" s="319">
        <f>SUMIFS('Prima Nota ENTRATE'!$H$5:$H$2000,'Prima Nota ENTRATE'!$C$5:$C$2000,J$4,'Prima Nota ENTRATE'!$D$5:$D$2000,$C75)</f>
        <v>0</v>
      </c>
      <c r="K75" s="319">
        <f>SUMIFS('Prima Nota ENTRATE'!$H$5:$H$2000,'Prima Nota ENTRATE'!$C$5:$C$2000,K$4,'Prima Nota ENTRATE'!$D$5:$D$2000,$C75)</f>
        <v>0</v>
      </c>
      <c r="L75" s="319">
        <f>SUMIFS('Prima Nota ENTRATE'!$H$5:$H$2000,'Prima Nota ENTRATE'!$C$5:$C$2000,L$4,'Prima Nota ENTRATE'!$D$5:$D$2000,$C75)</f>
        <v>0</v>
      </c>
      <c r="M75" s="319">
        <f>SUMIFS('Prima Nota ENTRATE'!$H$5:$H$2000,'Prima Nota ENTRATE'!$C$5:$C$2000,M$4,'Prima Nota ENTRATE'!$D$5:$D$2000,$C75)</f>
        <v>0</v>
      </c>
      <c r="N75" s="319">
        <f>SUMIFS('Prima Nota ENTRATE'!$H$5:$H$2000,'Prima Nota ENTRATE'!$C$5:$C$2000,N$4,'Prima Nota ENTRATE'!$D$5:$D$2000,$C75)</f>
        <v>0</v>
      </c>
      <c r="O75" s="319">
        <f>SUMIFS('Prima Nota ENTRATE'!$H$5:$H$2000,'Prima Nota ENTRATE'!$C$5:$C$2000,O$4,'Prima Nota ENTRATE'!$D$5:$D$2000,$C75)</f>
        <v>0</v>
      </c>
      <c r="P75" s="319">
        <f>SUMIFS('Prima Nota ENTRATE'!$H$5:$H$2000,'Prima Nota ENTRATE'!$C$5:$C$2000,P$4,'Prima Nota ENTRATE'!$D$5:$D$2000,$C75)</f>
        <v>0</v>
      </c>
      <c r="Q75" s="142">
        <f t="shared" si="0"/>
        <v>0</v>
      </c>
      <c r="R75" s="127"/>
    </row>
    <row r="76" spans="1:18" ht="16.5" thickTop="1" thickBot="1">
      <c r="A76" s="422"/>
      <c r="B76" s="323">
        <v>12</v>
      </c>
      <c r="C76" s="357"/>
      <c r="D76" s="316" t="s">
        <v>125</v>
      </c>
      <c r="E76" s="317">
        <f>SUM(E$69:E$75)</f>
        <v>0</v>
      </c>
      <c r="F76" s="317">
        <f t="shared" ref="F76:P76" si="13">SUM(F$69:F$75)</f>
        <v>0</v>
      </c>
      <c r="G76" s="317">
        <f t="shared" si="13"/>
        <v>0</v>
      </c>
      <c r="H76" s="317">
        <f t="shared" si="13"/>
        <v>0</v>
      </c>
      <c r="I76" s="317">
        <f t="shared" si="13"/>
        <v>0</v>
      </c>
      <c r="J76" s="317">
        <f t="shared" si="13"/>
        <v>0</v>
      </c>
      <c r="K76" s="317">
        <f t="shared" si="13"/>
        <v>0</v>
      </c>
      <c r="L76" s="317">
        <f t="shared" si="13"/>
        <v>0</v>
      </c>
      <c r="M76" s="317">
        <f t="shared" si="13"/>
        <v>0</v>
      </c>
      <c r="N76" s="317">
        <f t="shared" si="13"/>
        <v>0</v>
      </c>
      <c r="O76" s="317">
        <f t="shared" si="13"/>
        <v>0</v>
      </c>
      <c r="P76" s="317">
        <f t="shared" si="13"/>
        <v>0</v>
      </c>
      <c r="Q76" s="318">
        <f t="shared" ref="Q76:Q84" si="14">SUM(E76:P76)</f>
        <v>0</v>
      </c>
      <c r="R76" s="374">
        <f>SUM(Q69:Q75)</f>
        <v>0</v>
      </c>
    </row>
    <row r="77" spans="1:18" ht="18" thickTop="1" thickBot="1">
      <c r="A77" s="422"/>
      <c r="B77" s="418"/>
      <c r="C77" s="431">
        <v>13</v>
      </c>
      <c r="D77" s="369" t="s">
        <v>126</v>
      </c>
      <c r="E77" s="370">
        <f>SUMIFS('Prima Nota ENTRATE'!$H$5:$H$2000,'Prima Nota ENTRATE'!$C$5:$C$2000,E$4,'Prima Nota ENTRATE'!$D$5:$D$2000,$C77)</f>
        <v>0</v>
      </c>
      <c r="F77" s="370">
        <f>SUMIFS('Prima Nota ENTRATE'!$H$5:$H$2000,'Prima Nota ENTRATE'!$C$5:$C$2000,F$4,'Prima Nota ENTRATE'!$D$5:$D$2000,$C77)</f>
        <v>0</v>
      </c>
      <c r="G77" s="370">
        <f>SUMIFS('Prima Nota ENTRATE'!$H$5:$H$2000,'Prima Nota ENTRATE'!$C$5:$C$2000,G$4,'Prima Nota ENTRATE'!$D$5:$D$2000,$C77)</f>
        <v>0</v>
      </c>
      <c r="H77" s="370">
        <f>SUMIFS('Prima Nota ENTRATE'!$H$5:$H$2000,'Prima Nota ENTRATE'!$C$5:$C$2000,H$4,'Prima Nota ENTRATE'!$D$5:$D$2000,$C77)</f>
        <v>0</v>
      </c>
      <c r="I77" s="370">
        <f>SUMIFS('Prima Nota ENTRATE'!$H$5:$H$2000,'Prima Nota ENTRATE'!$C$5:$C$2000,I$4,'Prima Nota ENTRATE'!$D$5:$D$2000,$C77)</f>
        <v>0</v>
      </c>
      <c r="J77" s="370">
        <f>SUMIFS('Prima Nota ENTRATE'!$H$5:$H$2000,'Prima Nota ENTRATE'!$C$5:$C$2000,J$4,'Prima Nota ENTRATE'!$D$5:$D$2000,$C77)</f>
        <v>0</v>
      </c>
      <c r="K77" s="370">
        <f>SUMIFS('Prima Nota ENTRATE'!$H$5:$H$2000,'Prima Nota ENTRATE'!$C$5:$C$2000,K$4,'Prima Nota ENTRATE'!$D$5:$D$2000,$C77)</f>
        <v>0</v>
      </c>
      <c r="L77" s="370">
        <f>SUMIFS('Prima Nota ENTRATE'!$H$5:$H$2000,'Prima Nota ENTRATE'!$C$5:$C$2000,L$4,'Prima Nota ENTRATE'!$D$5:$D$2000,$C77)</f>
        <v>0</v>
      </c>
      <c r="M77" s="370">
        <f>SUMIFS('Prima Nota ENTRATE'!$H$5:$H$2000,'Prima Nota ENTRATE'!$C$5:$C$2000,M$4,'Prima Nota ENTRATE'!$D$5:$D$2000,$C77)</f>
        <v>0</v>
      </c>
      <c r="N77" s="370">
        <f>SUMIFS('Prima Nota ENTRATE'!$H$5:$H$2000,'Prima Nota ENTRATE'!$C$5:$C$2000,N$4,'Prima Nota ENTRATE'!$D$5:$D$2000,$C77)</f>
        <v>0</v>
      </c>
      <c r="O77" s="370">
        <f>SUMIFS('Prima Nota ENTRATE'!$H$5:$H$2000,'Prima Nota ENTRATE'!$C$5:$C$2000,O$4,'Prima Nota ENTRATE'!$D$5:$D$2000,$C77)</f>
        <v>0</v>
      </c>
      <c r="P77" s="370">
        <f>SUMIFS('Prima Nota ENTRATE'!$H$5:$H$2000,'Prima Nota ENTRATE'!$C$5:$C$2000,P$4,'Prima Nota ENTRATE'!$D$5:$D$2000,$C77)</f>
        <v>0</v>
      </c>
      <c r="Q77" s="371">
        <f t="shared" si="14"/>
        <v>0</v>
      </c>
      <c r="R77" s="127"/>
    </row>
    <row r="78" spans="1:18" ht="14.25">
      <c r="A78" s="429"/>
      <c r="B78" s="329"/>
      <c r="C78" s="426">
        <f t="shared" ref="C78:C83" si="15">A78</f>
        <v>0</v>
      </c>
      <c r="D78" s="485" t="s">
        <v>127</v>
      </c>
      <c r="E78" s="319">
        <f>SUMIFS('Prima Nota ENTRATE'!$H$5:$H$2000,'Prima Nota ENTRATE'!$C$5:$C$2000,E$4,'Prima Nota ENTRATE'!$D$5:$D$2000,$C78)</f>
        <v>0</v>
      </c>
      <c r="F78" s="319">
        <f>SUMIFS('Prima Nota ENTRATE'!$H$5:$H$2000,'Prima Nota ENTRATE'!$C$5:$C$2000,F$4,'Prima Nota ENTRATE'!$D$5:$D$2000,$C78)</f>
        <v>0</v>
      </c>
      <c r="G78" s="319">
        <f>SUMIFS('Prima Nota ENTRATE'!$H$5:$H$2000,'Prima Nota ENTRATE'!$C$5:$C$2000,G$4,'Prima Nota ENTRATE'!$D$5:$D$2000,$C78)</f>
        <v>0</v>
      </c>
      <c r="H78" s="319">
        <f>SUMIFS('Prima Nota ENTRATE'!$H$5:$H$2000,'Prima Nota ENTRATE'!$C$5:$C$2000,H$4,'Prima Nota ENTRATE'!$D$5:$D$2000,$C78)</f>
        <v>0</v>
      </c>
      <c r="I78" s="319">
        <f>SUMIFS('Prima Nota ENTRATE'!$H$5:$H$2000,'Prima Nota ENTRATE'!$C$5:$C$2000,I$4,'Prima Nota ENTRATE'!$D$5:$D$2000,$C78)</f>
        <v>0</v>
      </c>
      <c r="J78" s="319">
        <f>SUMIFS('Prima Nota ENTRATE'!$H$5:$H$2000,'Prima Nota ENTRATE'!$C$5:$C$2000,J$4,'Prima Nota ENTRATE'!$D$5:$D$2000,$C78)</f>
        <v>0</v>
      </c>
      <c r="K78" s="319">
        <f>SUMIFS('Prima Nota ENTRATE'!$H$5:$H$2000,'Prima Nota ENTRATE'!$C$5:$C$2000,K$4,'Prima Nota ENTRATE'!$D$5:$D$2000,$C78)</f>
        <v>0</v>
      </c>
      <c r="L78" s="319">
        <f>SUMIFS('Prima Nota ENTRATE'!$H$5:$H$2000,'Prima Nota ENTRATE'!$C$5:$C$2000,L$4,'Prima Nota ENTRATE'!$D$5:$D$2000,$C78)</f>
        <v>0</v>
      </c>
      <c r="M78" s="319">
        <f>SUMIFS('Prima Nota ENTRATE'!$H$5:$H$2000,'Prima Nota ENTRATE'!$C$5:$C$2000,M$4,'Prima Nota ENTRATE'!$D$5:$D$2000,$C78)</f>
        <v>0</v>
      </c>
      <c r="N78" s="319">
        <f>SUMIFS('Prima Nota ENTRATE'!$H$5:$H$2000,'Prima Nota ENTRATE'!$C$5:$C$2000,N$4,'Prima Nota ENTRATE'!$D$5:$D$2000,$C78)</f>
        <v>0</v>
      </c>
      <c r="O78" s="319">
        <f>SUMIFS('Prima Nota ENTRATE'!$H$5:$H$2000,'Prima Nota ENTRATE'!$C$5:$C$2000,O$4,'Prima Nota ENTRATE'!$D$5:$D$2000,$C78)</f>
        <v>0</v>
      </c>
      <c r="P78" s="319">
        <f>SUMIFS('Prima Nota ENTRATE'!$H$5:$H$2000,'Prima Nota ENTRATE'!$C$5:$C$2000,P$4,'Prima Nota ENTRATE'!$D$5:$D$2000,$C78)</f>
        <v>0</v>
      </c>
      <c r="Q78" s="142">
        <f t="shared" si="14"/>
        <v>0</v>
      </c>
      <c r="R78" s="127"/>
    </row>
    <row r="79" spans="1:18" ht="14.25">
      <c r="A79" s="429"/>
      <c r="B79" s="329"/>
      <c r="C79" s="428">
        <f t="shared" si="15"/>
        <v>0</v>
      </c>
      <c r="D79" s="484"/>
      <c r="E79" s="319">
        <f>SUMIFS('Prima Nota ENTRATE'!$H$5:$H$2000,'Prima Nota ENTRATE'!$C$5:$C$2000,E$4,'Prima Nota ENTRATE'!$D$5:$D$2000,$C79)</f>
        <v>0</v>
      </c>
      <c r="F79" s="319">
        <f>SUMIFS('Prima Nota ENTRATE'!$H$5:$H$2000,'Prima Nota ENTRATE'!$C$5:$C$2000,F$4,'Prima Nota ENTRATE'!$D$5:$D$2000,$C79)</f>
        <v>0</v>
      </c>
      <c r="G79" s="319">
        <f>SUMIFS('Prima Nota ENTRATE'!$H$5:$H$2000,'Prima Nota ENTRATE'!$C$5:$C$2000,G$4,'Prima Nota ENTRATE'!$D$5:$D$2000,$C79)</f>
        <v>0</v>
      </c>
      <c r="H79" s="319">
        <f>SUMIFS('Prima Nota ENTRATE'!$H$5:$H$2000,'Prima Nota ENTRATE'!$C$5:$C$2000,H$4,'Prima Nota ENTRATE'!$D$5:$D$2000,$C79)</f>
        <v>0</v>
      </c>
      <c r="I79" s="319">
        <f>SUMIFS('Prima Nota ENTRATE'!$H$5:$H$2000,'Prima Nota ENTRATE'!$C$5:$C$2000,I$4,'Prima Nota ENTRATE'!$D$5:$D$2000,$C79)</f>
        <v>0</v>
      </c>
      <c r="J79" s="319">
        <f>SUMIFS('Prima Nota ENTRATE'!$H$5:$H$2000,'Prima Nota ENTRATE'!$C$5:$C$2000,J$4,'Prima Nota ENTRATE'!$D$5:$D$2000,$C79)</f>
        <v>0</v>
      </c>
      <c r="K79" s="319">
        <f>SUMIFS('Prima Nota ENTRATE'!$H$5:$H$2000,'Prima Nota ENTRATE'!$C$5:$C$2000,K$4,'Prima Nota ENTRATE'!$D$5:$D$2000,$C79)</f>
        <v>0</v>
      </c>
      <c r="L79" s="319">
        <f>SUMIFS('Prima Nota ENTRATE'!$H$5:$H$2000,'Prima Nota ENTRATE'!$C$5:$C$2000,L$4,'Prima Nota ENTRATE'!$D$5:$D$2000,$C79)</f>
        <v>0</v>
      </c>
      <c r="M79" s="319">
        <f>SUMIFS('Prima Nota ENTRATE'!$H$5:$H$2000,'Prima Nota ENTRATE'!$C$5:$C$2000,M$4,'Prima Nota ENTRATE'!$D$5:$D$2000,$C79)</f>
        <v>0</v>
      </c>
      <c r="N79" s="319">
        <f>SUMIFS('Prima Nota ENTRATE'!$H$5:$H$2000,'Prima Nota ENTRATE'!$C$5:$C$2000,N$4,'Prima Nota ENTRATE'!$D$5:$D$2000,$C79)</f>
        <v>0</v>
      </c>
      <c r="O79" s="319">
        <f>SUMIFS('Prima Nota ENTRATE'!$H$5:$H$2000,'Prima Nota ENTRATE'!$C$5:$C$2000,O$4,'Prima Nota ENTRATE'!$D$5:$D$2000,$C79)</f>
        <v>0</v>
      </c>
      <c r="P79" s="319">
        <f>SUMIFS('Prima Nota ENTRATE'!$H$5:$H$2000,'Prima Nota ENTRATE'!$C$5:$C$2000,P$4,'Prima Nota ENTRATE'!$D$5:$D$2000,$C79)</f>
        <v>0</v>
      </c>
      <c r="Q79" s="142">
        <f t="shared" si="14"/>
        <v>0</v>
      </c>
      <c r="R79" s="127"/>
    </row>
    <row r="80" spans="1:18" ht="14.25">
      <c r="A80" s="429"/>
      <c r="B80" s="329"/>
      <c r="C80" s="427">
        <f t="shared" si="15"/>
        <v>0</v>
      </c>
      <c r="D80" s="484"/>
      <c r="E80" s="319">
        <f>SUMIFS('Prima Nota ENTRATE'!$H$5:$H$2000,'Prima Nota ENTRATE'!$C$5:$C$2000,E$4,'Prima Nota ENTRATE'!$D$5:$D$2000,$C80)</f>
        <v>0</v>
      </c>
      <c r="F80" s="319">
        <f>SUMIFS('Prima Nota ENTRATE'!$H$5:$H$2000,'Prima Nota ENTRATE'!$C$5:$C$2000,F$4,'Prima Nota ENTRATE'!$D$5:$D$2000,$C80)</f>
        <v>0</v>
      </c>
      <c r="G80" s="319">
        <f>SUMIFS('Prima Nota ENTRATE'!$H$5:$H$2000,'Prima Nota ENTRATE'!$C$5:$C$2000,G$4,'Prima Nota ENTRATE'!$D$5:$D$2000,$C80)</f>
        <v>0</v>
      </c>
      <c r="H80" s="319">
        <f>SUMIFS('Prima Nota ENTRATE'!$H$5:$H$2000,'Prima Nota ENTRATE'!$C$5:$C$2000,H$4,'Prima Nota ENTRATE'!$D$5:$D$2000,$C80)</f>
        <v>0</v>
      </c>
      <c r="I80" s="319">
        <f>SUMIFS('Prima Nota ENTRATE'!$H$5:$H$2000,'Prima Nota ENTRATE'!$C$5:$C$2000,I$4,'Prima Nota ENTRATE'!$D$5:$D$2000,$C80)</f>
        <v>0</v>
      </c>
      <c r="J80" s="319">
        <f>SUMIFS('Prima Nota ENTRATE'!$H$5:$H$2000,'Prima Nota ENTRATE'!$C$5:$C$2000,J$4,'Prima Nota ENTRATE'!$D$5:$D$2000,$C80)</f>
        <v>0</v>
      </c>
      <c r="K80" s="319">
        <f>SUMIFS('Prima Nota ENTRATE'!$H$5:$H$2000,'Prima Nota ENTRATE'!$C$5:$C$2000,K$4,'Prima Nota ENTRATE'!$D$5:$D$2000,$C80)</f>
        <v>0</v>
      </c>
      <c r="L80" s="319">
        <f>SUMIFS('Prima Nota ENTRATE'!$H$5:$H$2000,'Prima Nota ENTRATE'!$C$5:$C$2000,L$4,'Prima Nota ENTRATE'!$D$5:$D$2000,$C80)</f>
        <v>0</v>
      </c>
      <c r="M80" s="319">
        <f>SUMIFS('Prima Nota ENTRATE'!$H$5:$H$2000,'Prima Nota ENTRATE'!$C$5:$C$2000,M$4,'Prima Nota ENTRATE'!$D$5:$D$2000,$C80)</f>
        <v>0</v>
      </c>
      <c r="N80" s="319">
        <f>SUMIFS('Prima Nota ENTRATE'!$H$5:$H$2000,'Prima Nota ENTRATE'!$C$5:$C$2000,N$4,'Prima Nota ENTRATE'!$D$5:$D$2000,$C80)</f>
        <v>0</v>
      </c>
      <c r="O80" s="319">
        <f>SUMIFS('Prima Nota ENTRATE'!$H$5:$H$2000,'Prima Nota ENTRATE'!$C$5:$C$2000,O$4,'Prima Nota ENTRATE'!$D$5:$D$2000,$C80)</f>
        <v>0</v>
      </c>
      <c r="P80" s="319">
        <f>SUMIFS('Prima Nota ENTRATE'!$H$5:$H$2000,'Prima Nota ENTRATE'!$C$5:$C$2000,P$4,'Prima Nota ENTRATE'!$D$5:$D$2000,$C80)</f>
        <v>0</v>
      </c>
      <c r="Q80" s="142">
        <f>SUM(E80:P80)</f>
        <v>0</v>
      </c>
      <c r="R80" s="127"/>
    </row>
    <row r="81" spans="1:18" ht="14.25">
      <c r="A81" s="429"/>
      <c r="B81" s="329"/>
      <c r="C81" s="427">
        <f t="shared" si="15"/>
        <v>0</v>
      </c>
      <c r="D81" s="485" t="s">
        <v>128</v>
      </c>
      <c r="E81" s="319">
        <f>SUMIFS('Prima Nota ENTRATE'!$H$5:$H$2000,'Prima Nota ENTRATE'!$C$5:$C$2000,E$4,'Prima Nota ENTRATE'!$D$5:$D$2000,$C81)</f>
        <v>0</v>
      </c>
      <c r="F81" s="319">
        <f>SUMIFS('Prima Nota ENTRATE'!$H$5:$H$2000,'Prima Nota ENTRATE'!$C$5:$C$2000,F$4,'Prima Nota ENTRATE'!$D$5:$D$2000,$C81)</f>
        <v>0</v>
      </c>
      <c r="G81" s="319">
        <f>SUMIFS('Prima Nota ENTRATE'!$H$5:$H$2000,'Prima Nota ENTRATE'!$C$5:$C$2000,G$4,'Prima Nota ENTRATE'!$D$5:$D$2000,$C81)</f>
        <v>0</v>
      </c>
      <c r="H81" s="319">
        <f>SUMIFS('Prima Nota ENTRATE'!$H$5:$H$2000,'Prima Nota ENTRATE'!$C$5:$C$2000,H$4,'Prima Nota ENTRATE'!$D$5:$D$2000,$C81)</f>
        <v>0</v>
      </c>
      <c r="I81" s="319">
        <f>SUMIFS('Prima Nota ENTRATE'!$H$5:$H$2000,'Prima Nota ENTRATE'!$C$5:$C$2000,I$4,'Prima Nota ENTRATE'!$D$5:$D$2000,$C81)</f>
        <v>0</v>
      </c>
      <c r="J81" s="319">
        <f>SUMIFS('Prima Nota ENTRATE'!$H$5:$H$2000,'Prima Nota ENTRATE'!$C$5:$C$2000,J$4,'Prima Nota ENTRATE'!$D$5:$D$2000,$C81)</f>
        <v>0</v>
      </c>
      <c r="K81" s="319">
        <f>SUMIFS('Prima Nota ENTRATE'!$H$5:$H$2000,'Prima Nota ENTRATE'!$C$5:$C$2000,K$4,'Prima Nota ENTRATE'!$D$5:$D$2000,$C81)</f>
        <v>0</v>
      </c>
      <c r="L81" s="319">
        <f>SUMIFS('Prima Nota ENTRATE'!$H$5:$H$2000,'Prima Nota ENTRATE'!$C$5:$C$2000,L$4,'Prima Nota ENTRATE'!$D$5:$D$2000,$C81)</f>
        <v>0</v>
      </c>
      <c r="M81" s="319">
        <f>SUMIFS('Prima Nota ENTRATE'!$H$5:$H$2000,'Prima Nota ENTRATE'!$C$5:$C$2000,M$4,'Prima Nota ENTRATE'!$D$5:$D$2000,$C81)</f>
        <v>0</v>
      </c>
      <c r="N81" s="319">
        <f>SUMIFS('Prima Nota ENTRATE'!$H$5:$H$2000,'Prima Nota ENTRATE'!$C$5:$C$2000,N$4,'Prima Nota ENTRATE'!$D$5:$D$2000,$C81)</f>
        <v>0</v>
      </c>
      <c r="O81" s="319">
        <f>SUMIFS('Prima Nota ENTRATE'!$H$5:$H$2000,'Prima Nota ENTRATE'!$C$5:$C$2000,O$4,'Prima Nota ENTRATE'!$D$5:$D$2000,$C81)</f>
        <v>0</v>
      </c>
      <c r="P81" s="319">
        <f>SUMIFS('Prima Nota ENTRATE'!$H$5:$H$2000,'Prima Nota ENTRATE'!$C$5:$C$2000,P$4,'Prima Nota ENTRATE'!$D$5:$D$2000,$C81)</f>
        <v>0</v>
      </c>
      <c r="Q81" s="142">
        <f t="shared" si="14"/>
        <v>0</v>
      </c>
      <c r="R81" s="127"/>
    </row>
    <row r="82" spans="1:18" ht="14.25">
      <c r="A82" s="429"/>
      <c r="B82" s="329"/>
      <c r="C82" s="428">
        <f t="shared" si="15"/>
        <v>0</v>
      </c>
      <c r="D82" s="485" t="s">
        <v>129</v>
      </c>
      <c r="E82" s="319">
        <f>SUMIFS('Prima Nota ENTRATE'!$H$5:$H$2000,'Prima Nota ENTRATE'!$C$5:$C$2000,E$4,'Prima Nota ENTRATE'!$D$5:$D$2000,$C82)</f>
        <v>0</v>
      </c>
      <c r="F82" s="319">
        <f>SUMIFS('Prima Nota ENTRATE'!$H$5:$H$2000,'Prima Nota ENTRATE'!$C$5:$C$2000,F$4,'Prima Nota ENTRATE'!$D$5:$D$2000,$C82)</f>
        <v>0</v>
      </c>
      <c r="G82" s="319">
        <f>SUMIFS('Prima Nota ENTRATE'!$H$5:$H$2000,'Prima Nota ENTRATE'!$C$5:$C$2000,G$4,'Prima Nota ENTRATE'!$D$5:$D$2000,$C82)</f>
        <v>0</v>
      </c>
      <c r="H82" s="319">
        <f>SUMIFS('Prima Nota ENTRATE'!$H$5:$H$2000,'Prima Nota ENTRATE'!$C$5:$C$2000,H$4,'Prima Nota ENTRATE'!$D$5:$D$2000,$C82)</f>
        <v>0</v>
      </c>
      <c r="I82" s="319">
        <f>SUMIFS('Prima Nota ENTRATE'!$H$5:$H$2000,'Prima Nota ENTRATE'!$C$5:$C$2000,I$4,'Prima Nota ENTRATE'!$D$5:$D$2000,$C82)</f>
        <v>0</v>
      </c>
      <c r="J82" s="319">
        <f>SUMIFS('Prima Nota ENTRATE'!$H$5:$H$2000,'Prima Nota ENTRATE'!$C$5:$C$2000,J$4,'Prima Nota ENTRATE'!$D$5:$D$2000,$C82)</f>
        <v>0</v>
      </c>
      <c r="K82" s="319">
        <f>SUMIFS('Prima Nota ENTRATE'!$H$5:$H$2000,'Prima Nota ENTRATE'!$C$5:$C$2000,K$4,'Prima Nota ENTRATE'!$D$5:$D$2000,$C82)</f>
        <v>0</v>
      </c>
      <c r="L82" s="319">
        <f>SUMIFS('Prima Nota ENTRATE'!$H$5:$H$2000,'Prima Nota ENTRATE'!$C$5:$C$2000,L$4,'Prima Nota ENTRATE'!$D$5:$D$2000,$C82)</f>
        <v>0</v>
      </c>
      <c r="M82" s="319">
        <f>SUMIFS('Prima Nota ENTRATE'!$H$5:$H$2000,'Prima Nota ENTRATE'!$C$5:$C$2000,M$4,'Prima Nota ENTRATE'!$D$5:$D$2000,$C82)</f>
        <v>0</v>
      </c>
      <c r="N82" s="319">
        <f>SUMIFS('Prima Nota ENTRATE'!$H$5:$H$2000,'Prima Nota ENTRATE'!$C$5:$C$2000,N$4,'Prima Nota ENTRATE'!$D$5:$D$2000,$C82)</f>
        <v>0</v>
      </c>
      <c r="O82" s="319">
        <f>SUMIFS('Prima Nota ENTRATE'!$H$5:$H$2000,'Prima Nota ENTRATE'!$C$5:$C$2000,O$4,'Prima Nota ENTRATE'!$D$5:$D$2000,$C82)</f>
        <v>0</v>
      </c>
      <c r="P82" s="319">
        <f>SUMIFS('Prima Nota ENTRATE'!$H$5:$H$2000,'Prima Nota ENTRATE'!$C$5:$C$2000,P$4,'Prima Nota ENTRATE'!$D$5:$D$2000,$C82)</f>
        <v>0</v>
      </c>
      <c r="Q82" s="142">
        <f t="shared" si="14"/>
        <v>0</v>
      </c>
      <c r="R82" s="127"/>
    </row>
    <row r="83" spans="1:18" ht="15" thickBot="1">
      <c r="A83" s="429"/>
      <c r="B83" s="329"/>
      <c r="C83" s="427">
        <f t="shared" si="15"/>
        <v>0</v>
      </c>
      <c r="D83" s="486" t="s">
        <v>130</v>
      </c>
      <c r="E83" s="319">
        <f>SUMIFS('Prima Nota ENTRATE'!$H$5:$H$2000,'Prima Nota ENTRATE'!$C$5:$C$2000,E$4,'Prima Nota ENTRATE'!$D$5:$D$2000,$C83)</f>
        <v>0</v>
      </c>
      <c r="F83" s="319">
        <f>SUMIFS('Prima Nota ENTRATE'!$H$5:$H$2000,'Prima Nota ENTRATE'!$C$5:$C$2000,F$4,'Prima Nota ENTRATE'!$D$5:$D$2000,$C83)</f>
        <v>0</v>
      </c>
      <c r="G83" s="319">
        <f>SUMIFS('Prima Nota ENTRATE'!$H$5:$H$2000,'Prima Nota ENTRATE'!$C$5:$C$2000,G$4,'Prima Nota ENTRATE'!$D$5:$D$2000,$C83)</f>
        <v>0</v>
      </c>
      <c r="H83" s="319">
        <f>SUMIFS('Prima Nota ENTRATE'!$H$5:$H$2000,'Prima Nota ENTRATE'!$C$5:$C$2000,H$4,'Prima Nota ENTRATE'!$D$5:$D$2000,$C83)</f>
        <v>0</v>
      </c>
      <c r="I83" s="319">
        <f>SUMIFS('Prima Nota ENTRATE'!$H$5:$H$2000,'Prima Nota ENTRATE'!$C$5:$C$2000,I$4,'Prima Nota ENTRATE'!$D$5:$D$2000,$C83)</f>
        <v>0</v>
      </c>
      <c r="J83" s="319">
        <f>SUMIFS('Prima Nota ENTRATE'!$H$5:$H$2000,'Prima Nota ENTRATE'!$C$5:$C$2000,J$4,'Prima Nota ENTRATE'!$D$5:$D$2000,$C83)</f>
        <v>0</v>
      </c>
      <c r="K83" s="319">
        <f>SUMIFS('Prima Nota ENTRATE'!$H$5:$H$2000,'Prima Nota ENTRATE'!$C$5:$C$2000,K$4,'Prima Nota ENTRATE'!$D$5:$D$2000,$C83)</f>
        <v>0</v>
      </c>
      <c r="L83" s="319">
        <f>SUMIFS('Prima Nota ENTRATE'!$H$5:$H$2000,'Prima Nota ENTRATE'!$C$5:$C$2000,L$4,'Prima Nota ENTRATE'!$D$5:$D$2000,$C83)</f>
        <v>0</v>
      </c>
      <c r="M83" s="319">
        <f>SUMIFS('Prima Nota ENTRATE'!$H$5:$H$2000,'Prima Nota ENTRATE'!$C$5:$C$2000,M$4,'Prima Nota ENTRATE'!$D$5:$D$2000,$C83)</f>
        <v>0</v>
      </c>
      <c r="N83" s="319">
        <f>SUMIFS('Prima Nota ENTRATE'!$H$5:$H$2000,'Prima Nota ENTRATE'!$C$5:$C$2000,N$4,'Prima Nota ENTRATE'!$D$5:$D$2000,$C83)</f>
        <v>0</v>
      </c>
      <c r="O83" s="319">
        <f>SUMIFS('Prima Nota ENTRATE'!$H$5:$H$2000,'Prima Nota ENTRATE'!$C$5:$C$2000,O$4,'Prima Nota ENTRATE'!$D$5:$D$2000,$C83)</f>
        <v>0</v>
      </c>
      <c r="P83" s="319">
        <f>SUMIFS('Prima Nota ENTRATE'!$H$5:$H$2000,'Prima Nota ENTRATE'!$C$5:$C$2000,P$4,'Prima Nota ENTRATE'!$D$5:$D$2000,$C83)</f>
        <v>0</v>
      </c>
      <c r="Q83" s="142">
        <f t="shared" si="14"/>
        <v>0</v>
      </c>
      <c r="R83" s="127"/>
    </row>
    <row r="84" spans="1:18" ht="16.5" thickTop="1" thickBot="1">
      <c r="A84" s="422"/>
      <c r="B84" s="323">
        <v>13</v>
      </c>
      <c r="C84" s="357"/>
      <c r="D84" s="316" t="s">
        <v>131</v>
      </c>
      <c r="E84" s="317">
        <f>SUM(E$77:E$83)</f>
        <v>0</v>
      </c>
      <c r="F84" s="317">
        <f t="shared" ref="F84:P84" si="16">SUM(F$77:F$83)</f>
        <v>0</v>
      </c>
      <c r="G84" s="317">
        <f t="shared" si="16"/>
        <v>0</v>
      </c>
      <c r="H84" s="317">
        <f t="shared" si="16"/>
        <v>0</v>
      </c>
      <c r="I84" s="317">
        <f t="shared" si="16"/>
        <v>0</v>
      </c>
      <c r="J84" s="317">
        <f t="shared" si="16"/>
        <v>0</v>
      </c>
      <c r="K84" s="317">
        <f t="shared" si="16"/>
        <v>0</v>
      </c>
      <c r="L84" s="317">
        <f t="shared" si="16"/>
        <v>0</v>
      </c>
      <c r="M84" s="317">
        <f t="shared" si="16"/>
        <v>0</v>
      </c>
      <c r="N84" s="317">
        <f t="shared" si="16"/>
        <v>0</v>
      </c>
      <c r="O84" s="317">
        <f t="shared" si="16"/>
        <v>0</v>
      </c>
      <c r="P84" s="317">
        <f t="shared" si="16"/>
        <v>0</v>
      </c>
      <c r="Q84" s="318">
        <f t="shared" si="14"/>
        <v>0</v>
      </c>
      <c r="R84" s="374">
        <f>SUM(Q77:Q83)</f>
        <v>0</v>
      </c>
    </row>
    <row r="85" spans="1:18" ht="18" thickTop="1" thickBot="1">
      <c r="A85" s="422"/>
      <c r="B85" s="418"/>
      <c r="C85" s="431">
        <v>14</v>
      </c>
      <c r="D85" s="369" t="s">
        <v>132</v>
      </c>
      <c r="E85" s="370">
        <f>SUMIFS('Prima Nota ENTRATE'!$H$5:$H$2000,'Prima Nota ENTRATE'!$C$5:$C$2000,E$4,'Prima Nota ENTRATE'!$D$5:$D$2000,$C85)</f>
        <v>0</v>
      </c>
      <c r="F85" s="370">
        <f>SUMIFS('Prima Nota ENTRATE'!$H$5:$H$2000,'Prima Nota ENTRATE'!$C$5:$C$2000,F$4,'Prima Nota ENTRATE'!$D$5:$D$2000,$C85)</f>
        <v>0</v>
      </c>
      <c r="G85" s="370">
        <f>SUMIFS('Prima Nota ENTRATE'!$H$5:$H$2000,'Prima Nota ENTRATE'!$C$5:$C$2000,G$4,'Prima Nota ENTRATE'!$D$5:$D$2000,$C85)</f>
        <v>0</v>
      </c>
      <c r="H85" s="370">
        <f>SUMIFS('Prima Nota ENTRATE'!$H$5:$H$2000,'Prima Nota ENTRATE'!$C$5:$C$2000,H$4,'Prima Nota ENTRATE'!$D$5:$D$2000,$C85)</f>
        <v>0</v>
      </c>
      <c r="I85" s="370">
        <f>SUMIFS('Prima Nota ENTRATE'!$H$5:$H$2000,'Prima Nota ENTRATE'!$C$5:$C$2000,I$4,'Prima Nota ENTRATE'!$D$5:$D$2000,$C85)</f>
        <v>0</v>
      </c>
      <c r="J85" s="370">
        <f>SUMIFS('Prima Nota ENTRATE'!$H$5:$H$2000,'Prima Nota ENTRATE'!$C$5:$C$2000,J$4,'Prima Nota ENTRATE'!$D$5:$D$2000,$C85)</f>
        <v>0</v>
      </c>
      <c r="K85" s="370">
        <f>SUMIFS('Prima Nota ENTRATE'!$H$5:$H$2000,'Prima Nota ENTRATE'!$C$5:$C$2000,K$4,'Prima Nota ENTRATE'!$D$5:$D$2000,$C85)</f>
        <v>0</v>
      </c>
      <c r="L85" s="370">
        <f>SUMIFS('Prima Nota ENTRATE'!$H$5:$H$2000,'Prima Nota ENTRATE'!$C$5:$C$2000,L$4,'Prima Nota ENTRATE'!$D$5:$D$2000,$C85)</f>
        <v>0</v>
      </c>
      <c r="M85" s="370">
        <f>SUMIFS('Prima Nota ENTRATE'!$H$5:$H$2000,'Prima Nota ENTRATE'!$C$5:$C$2000,M$4,'Prima Nota ENTRATE'!$D$5:$D$2000,$C85)</f>
        <v>0</v>
      </c>
      <c r="N85" s="370">
        <f>SUMIFS('Prima Nota ENTRATE'!$H$5:$H$2000,'Prima Nota ENTRATE'!$C$5:$C$2000,N$4,'Prima Nota ENTRATE'!$D$5:$D$2000,$C85)</f>
        <v>0</v>
      </c>
      <c r="O85" s="370">
        <f>SUMIFS('Prima Nota ENTRATE'!$H$5:$H$2000,'Prima Nota ENTRATE'!$C$5:$C$2000,O$4,'Prima Nota ENTRATE'!$D$5:$D$2000,$C85)</f>
        <v>0</v>
      </c>
      <c r="P85" s="370">
        <f>SUMIFS('Prima Nota ENTRATE'!$H$5:$H$2000,'Prima Nota ENTRATE'!$C$5:$C$2000,P$4,'Prima Nota ENTRATE'!$D$5:$D$2000,$C85)</f>
        <v>0</v>
      </c>
      <c r="Q85" s="371">
        <f t="shared" ref="Q85:Q90" si="17">SUM(E85:P85)</f>
        <v>0</v>
      </c>
      <c r="R85" s="127"/>
    </row>
    <row r="86" spans="1:18" ht="14.25">
      <c r="A86" s="422"/>
      <c r="B86" s="329"/>
      <c r="C86" s="426">
        <f>A86</f>
        <v>0</v>
      </c>
      <c r="D86" s="481" t="s">
        <v>133</v>
      </c>
      <c r="E86" s="319">
        <f>SUMIFS('Prima Nota ENTRATE'!$H$5:$H$2000,'Prima Nota ENTRATE'!$C$5:$C$2000,E$4,'Prima Nota ENTRATE'!$D$5:$D$2000,$C86)</f>
        <v>0</v>
      </c>
      <c r="F86" s="319">
        <f>SUMIFS('Prima Nota ENTRATE'!$H$5:$H$2000,'Prima Nota ENTRATE'!$C$5:$C$2000,F$4,'Prima Nota ENTRATE'!$D$5:$D$2000,$C86)</f>
        <v>0</v>
      </c>
      <c r="G86" s="319">
        <f>SUMIFS('Prima Nota ENTRATE'!$H$5:$H$2000,'Prima Nota ENTRATE'!$C$5:$C$2000,G$4,'Prima Nota ENTRATE'!$D$5:$D$2000,$C86)</f>
        <v>0</v>
      </c>
      <c r="H86" s="319">
        <f>SUMIFS('Prima Nota ENTRATE'!$H$5:$H$2000,'Prima Nota ENTRATE'!$C$5:$C$2000,H$4,'Prima Nota ENTRATE'!$D$5:$D$2000,$C86)</f>
        <v>0</v>
      </c>
      <c r="I86" s="319">
        <f>SUMIFS('Prima Nota ENTRATE'!$H$5:$H$2000,'Prima Nota ENTRATE'!$C$5:$C$2000,I$4,'Prima Nota ENTRATE'!$D$5:$D$2000,$C86)</f>
        <v>0</v>
      </c>
      <c r="J86" s="319">
        <f>SUMIFS('Prima Nota ENTRATE'!$H$5:$H$2000,'Prima Nota ENTRATE'!$C$5:$C$2000,J$4,'Prima Nota ENTRATE'!$D$5:$D$2000,$C86)</f>
        <v>0</v>
      </c>
      <c r="K86" s="319">
        <f>SUMIFS('Prima Nota ENTRATE'!$H$5:$H$2000,'Prima Nota ENTRATE'!$C$5:$C$2000,K$4,'Prima Nota ENTRATE'!$D$5:$D$2000,$C86)</f>
        <v>0</v>
      </c>
      <c r="L86" s="319">
        <f>SUMIFS('Prima Nota ENTRATE'!$H$5:$H$2000,'Prima Nota ENTRATE'!$C$5:$C$2000,L$4,'Prima Nota ENTRATE'!$D$5:$D$2000,$C86)</f>
        <v>0</v>
      </c>
      <c r="M86" s="319">
        <f>SUMIFS('Prima Nota ENTRATE'!$H$5:$H$2000,'Prima Nota ENTRATE'!$C$5:$C$2000,M$4,'Prima Nota ENTRATE'!$D$5:$D$2000,$C86)</f>
        <v>0</v>
      </c>
      <c r="N86" s="319">
        <f>SUMIFS('Prima Nota ENTRATE'!$H$5:$H$2000,'Prima Nota ENTRATE'!$C$5:$C$2000,N$4,'Prima Nota ENTRATE'!$D$5:$D$2000,$C86)</f>
        <v>0</v>
      </c>
      <c r="O86" s="319">
        <f>SUMIFS('Prima Nota ENTRATE'!$H$5:$H$2000,'Prima Nota ENTRATE'!$C$5:$C$2000,O$4,'Prima Nota ENTRATE'!$D$5:$D$2000,$C86)</f>
        <v>0</v>
      </c>
      <c r="P86" s="319">
        <f>SUMIFS('Prima Nota ENTRATE'!$H$5:$H$2000,'Prima Nota ENTRATE'!$C$5:$C$2000,P$4,'Prima Nota ENTRATE'!$D$5:$D$2000,$C86)</f>
        <v>0</v>
      </c>
      <c r="Q86" s="142">
        <f t="shared" si="17"/>
        <v>0</v>
      </c>
      <c r="R86" s="127"/>
    </row>
    <row r="87" spans="1:18" ht="14.25">
      <c r="A87" s="422"/>
      <c r="B87" s="329"/>
      <c r="C87" s="427">
        <f>A87</f>
        <v>0</v>
      </c>
      <c r="D87" s="484" t="s">
        <v>134</v>
      </c>
      <c r="E87" s="319">
        <f>SUMIFS('Prima Nota ENTRATE'!$H$5:$H$2000,'Prima Nota ENTRATE'!$C$5:$C$2000,E$4,'Prima Nota ENTRATE'!$D$5:$D$2000,$C87)</f>
        <v>0</v>
      </c>
      <c r="F87" s="319">
        <f>SUMIFS('Prima Nota ENTRATE'!$H$5:$H$2000,'Prima Nota ENTRATE'!$C$5:$C$2000,F$4,'Prima Nota ENTRATE'!$D$5:$D$2000,$C87)</f>
        <v>0</v>
      </c>
      <c r="G87" s="319">
        <f>SUMIFS('Prima Nota ENTRATE'!$H$5:$H$2000,'Prima Nota ENTRATE'!$C$5:$C$2000,G$4,'Prima Nota ENTRATE'!$D$5:$D$2000,$C87)</f>
        <v>0</v>
      </c>
      <c r="H87" s="319">
        <f>SUMIFS('Prima Nota ENTRATE'!$H$5:$H$2000,'Prima Nota ENTRATE'!$C$5:$C$2000,H$4,'Prima Nota ENTRATE'!$D$5:$D$2000,$C87)</f>
        <v>0</v>
      </c>
      <c r="I87" s="319">
        <f>SUMIFS('Prima Nota ENTRATE'!$H$5:$H$2000,'Prima Nota ENTRATE'!$C$5:$C$2000,I$4,'Prima Nota ENTRATE'!$D$5:$D$2000,$C87)</f>
        <v>0</v>
      </c>
      <c r="J87" s="319">
        <f>SUMIFS('Prima Nota ENTRATE'!$H$5:$H$2000,'Prima Nota ENTRATE'!$C$5:$C$2000,J$4,'Prima Nota ENTRATE'!$D$5:$D$2000,$C87)</f>
        <v>0</v>
      </c>
      <c r="K87" s="319">
        <f>SUMIFS('Prima Nota ENTRATE'!$H$5:$H$2000,'Prima Nota ENTRATE'!$C$5:$C$2000,K$4,'Prima Nota ENTRATE'!$D$5:$D$2000,$C87)</f>
        <v>0</v>
      </c>
      <c r="L87" s="319">
        <f>SUMIFS('Prima Nota ENTRATE'!$H$5:$H$2000,'Prima Nota ENTRATE'!$C$5:$C$2000,L$4,'Prima Nota ENTRATE'!$D$5:$D$2000,$C87)</f>
        <v>0</v>
      </c>
      <c r="M87" s="319">
        <f>SUMIFS('Prima Nota ENTRATE'!$H$5:$H$2000,'Prima Nota ENTRATE'!$C$5:$C$2000,M$4,'Prima Nota ENTRATE'!$D$5:$D$2000,$C87)</f>
        <v>0</v>
      </c>
      <c r="N87" s="319">
        <f>SUMIFS('Prima Nota ENTRATE'!$H$5:$H$2000,'Prima Nota ENTRATE'!$C$5:$C$2000,N$4,'Prima Nota ENTRATE'!$D$5:$D$2000,$C87)</f>
        <v>0</v>
      </c>
      <c r="O87" s="319">
        <f>SUMIFS('Prima Nota ENTRATE'!$H$5:$H$2000,'Prima Nota ENTRATE'!$C$5:$C$2000,O$4,'Prima Nota ENTRATE'!$D$5:$D$2000,$C87)</f>
        <v>0</v>
      </c>
      <c r="P87" s="319">
        <f>SUMIFS('Prima Nota ENTRATE'!$H$5:$H$2000,'Prima Nota ENTRATE'!$C$5:$C$2000,P$4,'Prima Nota ENTRATE'!$D$5:$D$2000,$C87)</f>
        <v>0</v>
      </c>
      <c r="Q87" s="142">
        <f t="shared" si="17"/>
        <v>0</v>
      </c>
      <c r="R87" s="127"/>
    </row>
    <row r="88" spans="1:18" ht="14.25">
      <c r="A88" s="422"/>
      <c r="B88" s="329"/>
      <c r="C88" s="428">
        <f>A88</f>
        <v>0</v>
      </c>
      <c r="D88" s="484"/>
      <c r="E88" s="319">
        <f>SUMIFS('Prima Nota ENTRATE'!$H$5:$H$2000,'Prima Nota ENTRATE'!$C$5:$C$2000,E$4,'Prima Nota ENTRATE'!$D$5:$D$2000,$C88)</f>
        <v>0</v>
      </c>
      <c r="F88" s="319">
        <f>SUMIFS('Prima Nota ENTRATE'!$H$5:$H$2000,'Prima Nota ENTRATE'!$C$5:$C$2000,F$4,'Prima Nota ENTRATE'!$D$5:$D$2000,$C88)</f>
        <v>0</v>
      </c>
      <c r="G88" s="319">
        <f>SUMIFS('Prima Nota ENTRATE'!$H$5:$H$2000,'Prima Nota ENTRATE'!$C$5:$C$2000,G$4,'Prima Nota ENTRATE'!$D$5:$D$2000,$C88)</f>
        <v>0</v>
      </c>
      <c r="H88" s="319">
        <f>SUMIFS('Prima Nota ENTRATE'!$H$5:$H$2000,'Prima Nota ENTRATE'!$C$5:$C$2000,H$4,'Prima Nota ENTRATE'!$D$5:$D$2000,$C88)</f>
        <v>0</v>
      </c>
      <c r="I88" s="319">
        <f>SUMIFS('Prima Nota ENTRATE'!$H$5:$H$2000,'Prima Nota ENTRATE'!$C$5:$C$2000,I$4,'Prima Nota ENTRATE'!$D$5:$D$2000,$C88)</f>
        <v>0</v>
      </c>
      <c r="J88" s="319">
        <f>SUMIFS('Prima Nota ENTRATE'!$H$5:$H$2000,'Prima Nota ENTRATE'!$C$5:$C$2000,J$4,'Prima Nota ENTRATE'!$D$5:$D$2000,$C88)</f>
        <v>0</v>
      </c>
      <c r="K88" s="319">
        <f>SUMIFS('Prima Nota ENTRATE'!$H$5:$H$2000,'Prima Nota ENTRATE'!$C$5:$C$2000,K$4,'Prima Nota ENTRATE'!$D$5:$D$2000,$C88)</f>
        <v>0</v>
      </c>
      <c r="L88" s="319">
        <f>SUMIFS('Prima Nota ENTRATE'!$H$5:$H$2000,'Prima Nota ENTRATE'!$C$5:$C$2000,L$4,'Prima Nota ENTRATE'!$D$5:$D$2000,$C88)</f>
        <v>0</v>
      </c>
      <c r="M88" s="319">
        <f>SUMIFS('Prima Nota ENTRATE'!$H$5:$H$2000,'Prima Nota ENTRATE'!$C$5:$C$2000,M$4,'Prima Nota ENTRATE'!$D$5:$D$2000,$C88)</f>
        <v>0</v>
      </c>
      <c r="N88" s="319">
        <f>SUMIFS('Prima Nota ENTRATE'!$H$5:$H$2000,'Prima Nota ENTRATE'!$C$5:$C$2000,N$4,'Prima Nota ENTRATE'!$D$5:$D$2000,$C88)</f>
        <v>0</v>
      </c>
      <c r="O88" s="319">
        <f>SUMIFS('Prima Nota ENTRATE'!$H$5:$H$2000,'Prima Nota ENTRATE'!$C$5:$C$2000,O$4,'Prima Nota ENTRATE'!$D$5:$D$2000,$C88)</f>
        <v>0</v>
      </c>
      <c r="P88" s="319">
        <f>SUMIFS('Prima Nota ENTRATE'!$H$5:$H$2000,'Prima Nota ENTRATE'!$C$5:$C$2000,P$4,'Prima Nota ENTRATE'!$D$5:$D$2000,$C88)</f>
        <v>0</v>
      </c>
      <c r="Q88" s="142">
        <f t="shared" si="17"/>
        <v>0</v>
      </c>
      <c r="R88" s="127"/>
    </row>
    <row r="89" spans="1:18" ht="15" thickBot="1">
      <c r="A89" s="422"/>
      <c r="B89" s="329"/>
      <c r="C89" s="427">
        <f>A89</f>
        <v>0</v>
      </c>
      <c r="D89" s="484"/>
      <c r="E89" s="319">
        <f>SUMIFS('Prima Nota ENTRATE'!$H$5:$H$2000,'Prima Nota ENTRATE'!$C$5:$C$2000,E$4,'Prima Nota ENTRATE'!$D$5:$D$2000,$C89)</f>
        <v>0</v>
      </c>
      <c r="F89" s="319">
        <f>SUMIFS('Prima Nota ENTRATE'!$H$5:$H$2000,'Prima Nota ENTRATE'!$C$5:$C$2000,F$4,'Prima Nota ENTRATE'!$D$5:$D$2000,$C89)</f>
        <v>0</v>
      </c>
      <c r="G89" s="319">
        <f>SUMIFS('Prima Nota ENTRATE'!$H$5:$H$2000,'Prima Nota ENTRATE'!$C$5:$C$2000,G$4,'Prima Nota ENTRATE'!$D$5:$D$2000,$C89)</f>
        <v>0</v>
      </c>
      <c r="H89" s="319">
        <f>SUMIFS('Prima Nota ENTRATE'!$H$5:$H$2000,'Prima Nota ENTRATE'!$C$5:$C$2000,H$4,'Prima Nota ENTRATE'!$D$5:$D$2000,$C89)</f>
        <v>0</v>
      </c>
      <c r="I89" s="319">
        <f>SUMIFS('Prima Nota ENTRATE'!$H$5:$H$2000,'Prima Nota ENTRATE'!$C$5:$C$2000,I$4,'Prima Nota ENTRATE'!$D$5:$D$2000,$C89)</f>
        <v>0</v>
      </c>
      <c r="J89" s="319">
        <f>SUMIFS('Prima Nota ENTRATE'!$H$5:$H$2000,'Prima Nota ENTRATE'!$C$5:$C$2000,J$4,'Prima Nota ENTRATE'!$D$5:$D$2000,$C89)</f>
        <v>0</v>
      </c>
      <c r="K89" s="319">
        <f>SUMIFS('Prima Nota ENTRATE'!$H$5:$H$2000,'Prima Nota ENTRATE'!$C$5:$C$2000,K$4,'Prima Nota ENTRATE'!$D$5:$D$2000,$C89)</f>
        <v>0</v>
      </c>
      <c r="L89" s="319">
        <f>SUMIFS('Prima Nota ENTRATE'!$H$5:$H$2000,'Prima Nota ENTRATE'!$C$5:$C$2000,L$4,'Prima Nota ENTRATE'!$D$5:$D$2000,$C89)</f>
        <v>0</v>
      </c>
      <c r="M89" s="319">
        <f>SUMIFS('Prima Nota ENTRATE'!$H$5:$H$2000,'Prima Nota ENTRATE'!$C$5:$C$2000,M$4,'Prima Nota ENTRATE'!$D$5:$D$2000,$C89)</f>
        <v>0</v>
      </c>
      <c r="N89" s="319">
        <f>SUMIFS('Prima Nota ENTRATE'!$H$5:$H$2000,'Prima Nota ENTRATE'!$C$5:$C$2000,N$4,'Prima Nota ENTRATE'!$D$5:$D$2000,$C89)</f>
        <v>0</v>
      </c>
      <c r="O89" s="319">
        <f>SUMIFS('Prima Nota ENTRATE'!$H$5:$H$2000,'Prima Nota ENTRATE'!$C$5:$C$2000,O$4,'Prima Nota ENTRATE'!$D$5:$D$2000,$C89)</f>
        <v>0</v>
      </c>
      <c r="P89" s="319">
        <f>SUMIFS('Prima Nota ENTRATE'!$H$5:$H$2000,'Prima Nota ENTRATE'!$C$5:$C$2000,P$4,'Prima Nota ENTRATE'!$D$5:$D$2000,$C89)</f>
        <v>0</v>
      </c>
      <c r="Q89" s="142">
        <f t="shared" si="17"/>
        <v>0</v>
      </c>
      <c r="R89" s="127"/>
    </row>
    <row r="90" spans="1:18" ht="16.5" thickTop="1" thickBot="1">
      <c r="A90" s="422"/>
      <c r="B90" s="323">
        <v>14</v>
      </c>
      <c r="C90" s="357"/>
      <c r="D90" s="316" t="s">
        <v>135</v>
      </c>
      <c r="E90" s="317">
        <f>SUM(E$85:E$89)</f>
        <v>0</v>
      </c>
      <c r="F90" s="317">
        <f t="shared" ref="F90:P90" si="18">SUM(F$85:F$89)</f>
        <v>0</v>
      </c>
      <c r="G90" s="317">
        <f t="shared" si="18"/>
        <v>0</v>
      </c>
      <c r="H90" s="317">
        <f t="shared" si="18"/>
        <v>0</v>
      </c>
      <c r="I90" s="317">
        <f t="shared" si="18"/>
        <v>0</v>
      </c>
      <c r="J90" s="317">
        <f t="shared" si="18"/>
        <v>0</v>
      </c>
      <c r="K90" s="317">
        <f t="shared" si="18"/>
        <v>0</v>
      </c>
      <c r="L90" s="317">
        <f t="shared" si="18"/>
        <v>0</v>
      </c>
      <c r="M90" s="317">
        <f t="shared" si="18"/>
        <v>0</v>
      </c>
      <c r="N90" s="317">
        <f t="shared" si="18"/>
        <v>0</v>
      </c>
      <c r="O90" s="317">
        <f t="shared" si="18"/>
        <v>0</v>
      </c>
      <c r="P90" s="317">
        <f t="shared" si="18"/>
        <v>0</v>
      </c>
      <c r="Q90" s="318">
        <f t="shared" si="17"/>
        <v>0</v>
      </c>
      <c r="R90" s="374">
        <f>SUM(Q85:Q89)</f>
        <v>0</v>
      </c>
    </row>
    <row r="91" spans="1:18" ht="4.7" customHeight="1" thickTop="1" thickBot="1">
      <c r="A91" s="422"/>
      <c r="B91" s="330"/>
      <c r="C91" s="413"/>
      <c r="D91" s="272"/>
      <c r="E91" s="273"/>
      <c r="F91" s="273"/>
      <c r="G91" s="273"/>
      <c r="H91" s="273"/>
      <c r="I91" s="273"/>
      <c r="J91" s="273"/>
      <c r="K91" s="273"/>
      <c r="L91" s="273"/>
      <c r="M91" s="273"/>
      <c r="N91" s="273"/>
      <c r="O91" s="273"/>
      <c r="P91" s="273"/>
      <c r="Q91" s="274"/>
      <c r="R91" s="350"/>
    </row>
    <row r="92" spans="1:18" ht="23.25" customHeight="1" thickBot="1">
      <c r="A92" s="422"/>
      <c r="B92" s="331"/>
      <c r="C92" s="414"/>
      <c r="D92" s="324" t="s">
        <v>136</v>
      </c>
      <c r="E92" s="325">
        <f t="shared" ref="E92:P92" si="19">E11+E17+E23+E28+E35+E40+E46+E53+E58+E63+E68+E76+E84+E90</f>
        <v>0</v>
      </c>
      <c r="F92" s="325">
        <f t="shared" si="19"/>
        <v>0</v>
      </c>
      <c r="G92" s="325">
        <f t="shared" si="19"/>
        <v>0</v>
      </c>
      <c r="H92" s="325">
        <f t="shared" si="19"/>
        <v>0</v>
      </c>
      <c r="I92" s="325">
        <f t="shared" si="19"/>
        <v>0</v>
      </c>
      <c r="J92" s="325">
        <f t="shared" si="19"/>
        <v>0</v>
      </c>
      <c r="K92" s="325">
        <f t="shared" si="19"/>
        <v>0</v>
      </c>
      <c r="L92" s="325">
        <f t="shared" si="19"/>
        <v>0</v>
      </c>
      <c r="M92" s="325">
        <f t="shared" si="19"/>
        <v>0</v>
      </c>
      <c r="N92" s="325">
        <f t="shared" si="19"/>
        <v>0</v>
      </c>
      <c r="O92" s="325">
        <f t="shared" si="19"/>
        <v>0</v>
      </c>
      <c r="P92" s="325">
        <f t="shared" si="19"/>
        <v>0</v>
      </c>
      <c r="Q92" s="326">
        <f>SUM(E92:P92)</f>
        <v>0</v>
      </c>
      <c r="R92" s="350"/>
    </row>
    <row r="93" spans="1:18" ht="4.7" customHeight="1" thickBot="1">
      <c r="A93" s="422"/>
      <c r="B93" s="332"/>
      <c r="C93" s="415"/>
      <c r="D93" s="275"/>
      <c r="E93" s="276"/>
      <c r="F93" s="276"/>
      <c r="G93" s="276"/>
      <c r="H93" s="276"/>
      <c r="I93" s="276"/>
      <c r="J93" s="276"/>
      <c r="K93" s="276"/>
      <c r="L93" s="276"/>
      <c r="M93" s="276"/>
      <c r="N93" s="276"/>
      <c r="O93" s="276"/>
      <c r="P93" s="276"/>
      <c r="Q93" s="277"/>
      <c r="R93" s="350"/>
    </row>
    <row r="94" spans="1:18" ht="18" thickTop="1" thickBot="1">
      <c r="A94" s="422"/>
      <c r="B94" s="418"/>
      <c r="C94" s="431">
        <v>15</v>
      </c>
      <c r="D94" s="369" t="s">
        <v>137</v>
      </c>
      <c r="E94" s="370">
        <f>SUMIFS('Prima Nota ENTRATE'!$H$5:$H$2000,'Prima Nota ENTRATE'!$C$5:$C$2000,E$4,'Prima Nota ENTRATE'!$D$5:$D$2000,$C94)</f>
        <v>0</v>
      </c>
      <c r="F94" s="370">
        <f>SUMIFS('Prima Nota ENTRATE'!$H$5:$H$2000,'Prima Nota ENTRATE'!$C$5:$C$2000,F$4,'Prima Nota ENTRATE'!$D$5:$D$2000,$C94)</f>
        <v>0</v>
      </c>
      <c r="G94" s="370">
        <f>SUMIFS('Prima Nota ENTRATE'!$H$5:$H$2000,'Prima Nota ENTRATE'!$C$5:$C$2000,G$4,'Prima Nota ENTRATE'!$D$5:$D$2000,$C94)</f>
        <v>0</v>
      </c>
      <c r="H94" s="370">
        <f>SUMIFS('Prima Nota ENTRATE'!$H$5:$H$2000,'Prima Nota ENTRATE'!$C$5:$C$2000,H$4,'Prima Nota ENTRATE'!$D$5:$D$2000,$C94)</f>
        <v>0</v>
      </c>
      <c r="I94" s="370">
        <f>SUMIFS('Prima Nota ENTRATE'!$H$5:$H$2000,'Prima Nota ENTRATE'!$C$5:$C$2000,I$4,'Prima Nota ENTRATE'!$D$5:$D$2000,$C94)</f>
        <v>0</v>
      </c>
      <c r="J94" s="370">
        <f>SUMIFS('Prima Nota ENTRATE'!$H$5:$H$2000,'Prima Nota ENTRATE'!$C$5:$C$2000,J$4,'Prima Nota ENTRATE'!$D$5:$D$2000,$C94)</f>
        <v>0</v>
      </c>
      <c r="K94" s="370">
        <f>SUMIFS('Prima Nota ENTRATE'!$H$5:$H$2000,'Prima Nota ENTRATE'!$C$5:$C$2000,K$4,'Prima Nota ENTRATE'!$D$5:$D$2000,$C94)</f>
        <v>0</v>
      </c>
      <c r="L94" s="370">
        <f>SUMIFS('Prima Nota ENTRATE'!$H$5:$H$2000,'Prima Nota ENTRATE'!$C$5:$C$2000,L$4,'Prima Nota ENTRATE'!$D$5:$D$2000,$C94)</f>
        <v>0</v>
      </c>
      <c r="M94" s="370">
        <f>SUMIFS('Prima Nota ENTRATE'!$H$5:$H$2000,'Prima Nota ENTRATE'!$C$5:$C$2000,M$4,'Prima Nota ENTRATE'!$D$5:$D$2000,$C94)</f>
        <v>0</v>
      </c>
      <c r="N94" s="370">
        <f>SUMIFS('Prima Nota ENTRATE'!$H$5:$H$2000,'Prima Nota ENTRATE'!$C$5:$C$2000,N$4,'Prima Nota ENTRATE'!$D$5:$D$2000,$C94)</f>
        <v>0</v>
      </c>
      <c r="O94" s="370">
        <f>SUMIFS('Prima Nota ENTRATE'!$H$5:$H$2000,'Prima Nota ENTRATE'!$C$5:$C$2000,O$4,'Prima Nota ENTRATE'!$D$5:$D$2000,$C94)</f>
        <v>0</v>
      </c>
      <c r="P94" s="370">
        <f>SUMIFS('Prima Nota ENTRATE'!$H$5:$H$2000,'Prima Nota ENTRATE'!$C$5:$C$2000,P$4,'Prima Nota ENTRATE'!$D$5:$D$2000,$C94)</f>
        <v>0</v>
      </c>
      <c r="Q94" s="371">
        <f>SUM(E94:P94)</f>
        <v>0</v>
      </c>
      <c r="R94" s="127"/>
    </row>
    <row r="95" spans="1:18" ht="14.25" customHeight="1">
      <c r="A95" s="429"/>
      <c r="B95" s="329"/>
      <c r="C95" s="426">
        <f t="shared" ref="C95:C100" si="20">A95</f>
        <v>0</v>
      </c>
      <c r="D95" s="481"/>
      <c r="E95" s="319">
        <f>SUMIFS('Prima Nota ENTRATE'!$H$5:$H$2000,'Prima Nota ENTRATE'!$C$5:$C$2000,E$4,'Prima Nota ENTRATE'!$D$5:$D$2000,$C95)</f>
        <v>0</v>
      </c>
      <c r="F95" s="319">
        <f>SUMIFS('Prima Nota ENTRATE'!$H$5:$H$2000,'Prima Nota ENTRATE'!$C$5:$C$2000,F$4,'Prima Nota ENTRATE'!$D$5:$D$2000,$C95)</f>
        <v>0</v>
      </c>
      <c r="G95" s="319">
        <f>SUMIFS('Prima Nota ENTRATE'!$H$5:$H$2000,'Prima Nota ENTRATE'!$C$5:$C$2000,G$4,'Prima Nota ENTRATE'!$D$5:$D$2000,$C95)</f>
        <v>0</v>
      </c>
      <c r="H95" s="319">
        <f>SUMIFS('Prima Nota ENTRATE'!$H$5:$H$2000,'Prima Nota ENTRATE'!$C$5:$C$2000,H$4,'Prima Nota ENTRATE'!$D$5:$D$2000,$C95)</f>
        <v>0</v>
      </c>
      <c r="I95" s="319">
        <f>SUMIFS('Prima Nota ENTRATE'!$H$5:$H$2000,'Prima Nota ENTRATE'!$C$5:$C$2000,I$4,'Prima Nota ENTRATE'!$D$5:$D$2000,$C95)</f>
        <v>0</v>
      </c>
      <c r="J95" s="319">
        <f>SUMIFS('Prima Nota ENTRATE'!$H$5:$H$2000,'Prima Nota ENTRATE'!$C$5:$C$2000,J$4,'Prima Nota ENTRATE'!$D$5:$D$2000,$C95)</f>
        <v>0</v>
      </c>
      <c r="K95" s="319">
        <f>SUMIFS('Prima Nota ENTRATE'!$H$5:$H$2000,'Prima Nota ENTRATE'!$C$5:$C$2000,K$4,'Prima Nota ENTRATE'!$D$5:$D$2000,$C95)</f>
        <v>0</v>
      </c>
      <c r="L95" s="319">
        <f>SUMIFS('Prima Nota ENTRATE'!$H$5:$H$2000,'Prima Nota ENTRATE'!$C$5:$C$2000,L$4,'Prima Nota ENTRATE'!$D$5:$D$2000,$C95)</f>
        <v>0</v>
      </c>
      <c r="M95" s="319">
        <f>SUMIFS('Prima Nota ENTRATE'!$H$5:$H$2000,'Prima Nota ENTRATE'!$C$5:$C$2000,M$4,'Prima Nota ENTRATE'!$D$5:$D$2000,$C95)</f>
        <v>0</v>
      </c>
      <c r="N95" s="319">
        <f>SUMIFS('Prima Nota ENTRATE'!$H$5:$H$2000,'Prima Nota ENTRATE'!$C$5:$C$2000,N$4,'Prima Nota ENTRATE'!$D$5:$D$2000,$C95)</f>
        <v>0</v>
      </c>
      <c r="O95" s="319">
        <f>SUMIFS('Prima Nota ENTRATE'!$H$5:$H$2000,'Prima Nota ENTRATE'!$C$5:$C$2000,O$4,'Prima Nota ENTRATE'!$D$5:$D$2000,$C95)</f>
        <v>0</v>
      </c>
      <c r="P95" s="319">
        <f>SUMIFS('Prima Nota ENTRATE'!$H$5:$H$2000,'Prima Nota ENTRATE'!$C$5:$C$2000,P$4,'Prima Nota ENTRATE'!$D$5:$D$2000,$C95)</f>
        <v>0</v>
      </c>
      <c r="Q95" s="142">
        <f t="shared" ref="Q95:Q105" si="21">SUM(E95:P95)</f>
        <v>0</v>
      </c>
      <c r="R95" s="127"/>
    </row>
    <row r="96" spans="1:18" ht="14.25" customHeight="1">
      <c r="A96" s="429"/>
      <c r="B96" s="329"/>
      <c r="C96" s="427">
        <f t="shared" si="20"/>
        <v>0</v>
      </c>
      <c r="D96" s="484"/>
      <c r="E96" s="319">
        <f>SUMIFS('Prima Nota ENTRATE'!$H$5:$H$2000,'Prima Nota ENTRATE'!$C$5:$C$2000,E$4,'Prima Nota ENTRATE'!$D$5:$D$2000,$C96)</f>
        <v>0</v>
      </c>
      <c r="F96" s="319">
        <f>SUMIFS('Prima Nota ENTRATE'!$H$5:$H$2000,'Prima Nota ENTRATE'!$C$5:$C$2000,F$4,'Prima Nota ENTRATE'!$D$5:$D$2000,$C96)</f>
        <v>0</v>
      </c>
      <c r="G96" s="319">
        <f>SUMIFS('Prima Nota ENTRATE'!$H$5:$H$2000,'Prima Nota ENTRATE'!$C$5:$C$2000,G$4,'Prima Nota ENTRATE'!$D$5:$D$2000,$C96)</f>
        <v>0</v>
      </c>
      <c r="H96" s="319">
        <f>SUMIFS('Prima Nota ENTRATE'!$H$5:$H$2000,'Prima Nota ENTRATE'!$C$5:$C$2000,H$4,'Prima Nota ENTRATE'!$D$5:$D$2000,$C96)</f>
        <v>0</v>
      </c>
      <c r="I96" s="319">
        <f>SUMIFS('Prima Nota ENTRATE'!$H$5:$H$2000,'Prima Nota ENTRATE'!$C$5:$C$2000,I$4,'Prima Nota ENTRATE'!$D$5:$D$2000,$C96)</f>
        <v>0</v>
      </c>
      <c r="J96" s="319">
        <f>SUMIFS('Prima Nota ENTRATE'!$H$5:$H$2000,'Prima Nota ENTRATE'!$C$5:$C$2000,J$4,'Prima Nota ENTRATE'!$D$5:$D$2000,$C96)</f>
        <v>0</v>
      </c>
      <c r="K96" s="319">
        <f>SUMIFS('Prima Nota ENTRATE'!$H$5:$H$2000,'Prima Nota ENTRATE'!$C$5:$C$2000,K$4,'Prima Nota ENTRATE'!$D$5:$D$2000,$C96)</f>
        <v>0</v>
      </c>
      <c r="L96" s="319">
        <f>SUMIFS('Prima Nota ENTRATE'!$H$5:$H$2000,'Prima Nota ENTRATE'!$C$5:$C$2000,L$4,'Prima Nota ENTRATE'!$D$5:$D$2000,$C96)</f>
        <v>0</v>
      </c>
      <c r="M96" s="319">
        <f>SUMIFS('Prima Nota ENTRATE'!$H$5:$H$2000,'Prima Nota ENTRATE'!$C$5:$C$2000,M$4,'Prima Nota ENTRATE'!$D$5:$D$2000,$C96)</f>
        <v>0</v>
      </c>
      <c r="N96" s="319">
        <f>SUMIFS('Prima Nota ENTRATE'!$H$5:$H$2000,'Prima Nota ENTRATE'!$C$5:$C$2000,N$4,'Prima Nota ENTRATE'!$D$5:$D$2000,$C96)</f>
        <v>0</v>
      </c>
      <c r="O96" s="319">
        <f>SUMIFS('Prima Nota ENTRATE'!$H$5:$H$2000,'Prima Nota ENTRATE'!$C$5:$C$2000,O$4,'Prima Nota ENTRATE'!$D$5:$D$2000,$C96)</f>
        <v>0</v>
      </c>
      <c r="P96" s="319">
        <f>SUMIFS('Prima Nota ENTRATE'!$H$5:$H$2000,'Prima Nota ENTRATE'!$C$5:$C$2000,P$4,'Prima Nota ENTRATE'!$D$5:$D$2000,$C96)</f>
        <v>0</v>
      </c>
      <c r="Q96" s="142">
        <f>SUM(E96:P96)</f>
        <v>0</v>
      </c>
      <c r="R96" s="127"/>
    </row>
    <row r="97" spans="1:18" ht="14.25" customHeight="1">
      <c r="A97" s="429"/>
      <c r="B97" s="329"/>
      <c r="C97" s="428">
        <f t="shared" si="20"/>
        <v>0</v>
      </c>
      <c r="D97" s="484"/>
      <c r="E97" s="319">
        <f>SUMIFS('Prima Nota ENTRATE'!$H$5:$H$2000,'Prima Nota ENTRATE'!$C$5:$C$2000,E$4,'Prima Nota ENTRATE'!$D$5:$D$2000,$C97)</f>
        <v>0</v>
      </c>
      <c r="F97" s="319">
        <f>SUMIFS('Prima Nota ENTRATE'!$H$5:$H$2000,'Prima Nota ENTRATE'!$C$5:$C$2000,F$4,'Prima Nota ENTRATE'!$D$5:$D$2000,$C97)</f>
        <v>0</v>
      </c>
      <c r="G97" s="319">
        <f>SUMIFS('Prima Nota ENTRATE'!$H$5:$H$2000,'Prima Nota ENTRATE'!$C$5:$C$2000,G$4,'Prima Nota ENTRATE'!$D$5:$D$2000,$C97)</f>
        <v>0</v>
      </c>
      <c r="H97" s="319">
        <f>SUMIFS('Prima Nota ENTRATE'!$H$5:$H$2000,'Prima Nota ENTRATE'!$C$5:$C$2000,H$4,'Prima Nota ENTRATE'!$D$5:$D$2000,$C97)</f>
        <v>0</v>
      </c>
      <c r="I97" s="319">
        <f>SUMIFS('Prima Nota ENTRATE'!$H$5:$H$2000,'Prima Nota ENTRATE'!$C$5:$C$2000,I$4,'Prima Nota ENTRATE'!$D$5:$D$2000,$C97)</f>
        <v>0</v>
      </c>
      <c r="J97" s="319">
        <f>SUMIFS('Prima Nota ENTRATE'!$H$5:$H$2000,'Prima Nota ENTRATE'!$C$5:$C$2000,J$4,'Prima Nota ENTRATE'!$D$5:$D$2000,$C97)</f>
        <v>0</v>
      </c>
      <c r="K97" s="319">
        <f>SUMIFS('Prima Nota ENTRATE'!$H$5:$H$2000,'Prima Nota ENTRATE'!$C$5:$C$2000,K$4,'Prima Nota ENTRATE'!$D$5:$D$2000,$C97)</f>
        <v>0</v>
      </c>
      <c r="L97" s="319">
        <f>SUMIFS('Prima Nota ENTRATE'!$H$5:$H$2000,'Prima Nota ENTRATE'!$C$5:$C$2000,L$4,'Prima Nota ENTRATE'!$D$5:$D$2000,$C97)</f>
        <v>0</v>
      </c>
      <c r="M97" s="319">
        <f>SUMIFS('Prima Nota ENTRATE'!$H$5:$H$2000,'Prima Nota ENTRATE'!$C$5:$C$2000,M$4,'Prima Nota ENTRATE'!$D$5:$D$2000,$C97)</f>
        <v>0</v>
      </c>
      <c r="N97" s="319">
        <f>SUMIFS('Prima Nota ENTRATE'!$H$5:$H$2000,'Prima Nota ENTRATE'!$C$5:$C$2000,N$4,'Prima Nota ENTRATE'!$D$5:$D$2000,$C97)</f>
        <v>0</v>
      </c>
      <c r="O97" s="319">
        <f>SUMIFS('Prima Nota ENTRATE'!$H$5:$H$2000,'Prima Nota ENTRATE'!$C$5:$C$2000,O$4,'Prima Nota ENTRATE'!$D$5:$D$2000,$C97)</f>
        <v>0</v>
      </c>
      <c r="P97" s="319">
        <f>SUMIFS('Prima Nota ENTRATE'!$H$5:$H$2000,'Prima Nota ENTRATE'!$C$5:$C$2000,P$4,'Prima Nota ENTRATE'!$D$5:$D$2000,$C97)</f>
        <v>0</v>
      </c>
      <c r="Q97" s="142">
        <f>SUM(E97:P97)</f>
        <v>0</v>
      </c>
      <c r="R97" s="127"/>
    </row>
    <row r="98" spans="1:18" ht="14.25" customHeight="1">
      <c r="A98" s="429"/>
      <c r="B98" s="329"/>
      <c r="C98" s="427">
        <f t="shared" si="20"/>
        <v>0</v>
      </c>
      <c r="D98" s="484"/>
      <c r="E98" s="319">
        <f>SUMIFS('Prima Nota ENTRATE'!$H$5:$H$2000,'Prima Nota ENTRATE'!$C$5:$C$2000,E$4,'Prima Nota ENTRATE'!$D$5:$D$2000,$C98)</f>
        <v>0</v>
      </c>
      <c r="F98" s="319">
        <f>SUMIFS('Prima Nota ENTRATE'!$H$5:$H$2000,'Prima Nota ENTRATE'!$C$5:$C$2000,F$4,'Prima Nota ENTRATE'!$D$5:$D$2000,$C98)</f>
        <v>0</v>
      </c>
      <c r="G98" s="319">
        <f>SUMIFS('Prima Nota ENTRATE'!$H$5:$H$2000,'Prima Nota ENTRATE'!$C$5:$C$2000,G$4,'Prima Nota ENTRATE'!$D$5:$D$2000,$C98)</f>
        <v>0</v>
      </c>
      <c r="H98" s="319">
        <f>SUMIFS('Prima Nota ENTRATE'!$H$5:$H$2000,'Prima Nota ENTRATE'!$C$5:$C$2000,H$4,'Prima Nota ENTRATE'!$D$5:$D$2000,$C98)</f>
        <v>0</v>
      </c>
      <c r="I98" s="319">
        <f>SUMIFS('Prima Nota ENTRATE'!$H$5:$H$2000,'Prima Nota ENTRATE'!$C$5:$C$2000,I$4,'Prima Nota ENTRATE'!$D$5:$D$2000,$C98)</f>
        <v>0</v>
      </c>
      <c r="J98" s="319">
        <f>SUMIFS('Prima Nota ENTRATE'!$H$5:$H$2000,'Prima Nota ENTRATE'!$C$5:$C$2000,J$4,'Prima Nota ENTRATE'!$D$5:$D$2000,$C98)</f>
        <v>0</v>
      </c>
      <c r="K98" s="319">
        <f>SUMIFS('Prima Nota ENTRATE'!$H$5:$H$2000,'Prima Nota ENTRATE'!$C$5:$C$2000,K$4,'Prima Nota ENTRATE'!$D$5:$D$2000,$C98)</f>
        <v>0</v>
      </c>
      <c r="L98" s="319">
        <f>SUMIFS('Prima Nota ENTRATE'!$H$5:$H$2000,'Prima Nota ENTRATE'!$C$5:$C$2000,L$4,'Prima Nota ENTRATE'!$D$5:$D$2000,$C98)</f>
        <v>0</v>
      </c>
      <c r="M98" s="319">
        <f>SUMIFS('Prima Nota ENTRATE'!$H$5:$H$2000,'Prima Nota ENTRATE'!$C$5:$C$2000,M$4,'Prima Nota ENTRATE'!$D$5:$D$2000,$C98)</f>
        <v>0</v>
      </c>
      <c r="N98" s="319">
        <f>SUMIFS('Prima Nota ENTRATE'!$H$5:$H$2000,'Prima Nota ENTRATE'!$C$5:$C$2000,N$4,'Prima Nota ENTRATE'!$D$5:$D$2000,$C98)</f>
        <v>0</v>
      </c>
      <c r="O98" s="319">
        <f>SUMIFS('Prima Nota ENTRATE'!$H$5:$H$2000,'Prima Nota ENTRATE'!$C$5:$C$2000,O$4,'Prima Nota ENTRATE'!$D$5:$D$2000,$C98)</f>
        <v>0</v>
      </c>
      <c r="P98" s="319">
        <f>SUMIFS('Prima Nota ENTRATE'!$H$5:$H$2000,'Prima Nota ENTRATE'!$C$5:$C$2000,P$4,'Prima Nota ENTRATE'!$D$5:$D$2000,$C98)</f>
        <v>0</v>
      </c>
      <c r="Q98" s="142">
        <f t="shared" si="21"/>
        <v>0</v>
      </c>
      <c r="R98" s="127"/>
    </row>
    <row r="99" spans="1:18" ht="14.25" customHeight="1">
      <c r="A99" s="429"/>
      <c r="B99" s="329"/>
      <c r="C99" s="428">
        <f t="shared" si="20"/>
        <v>0</v>
      </c>
      <c r="D99" s="484"/>
      <c r="E99" s="319">
        <f>SUMIFS('Prima Nota ENTRATE'!$H$5:$H$2000,'Prima Nota ENTRATE'!$C$5:$C$2000,E$4,'Prima Nota ENTRATE'!$D$5:$D$2000,$C99)</f>
        <v>0</v>
      </c>
      <c r="F99" s="319">
        <f>SUMIFS('Prima Nota ENTRATE'!$H$5:$H$2000,'Prima Nota ENTRATE'!$C$5:$C$2000,F$4,'Prima Nota ENTRATE'!$D$5:$D$2000,$C99)</f>
        <v>0</v>
      </c>
      <c r="G99" s="319">
        <f>SUMIFS('Prima Nota ENTRATE'!$H$5:$H$2000,'Prima Nota ENTRATE'!$C$5:$C$2000,G$4,'Prima Nota ENTRATE'!$D$5:$D$2000,$C99)</f>
        <v>0</v>
      </c>
      <c r="H99" s="319">
        <f>SUMIFS('Prima Nota ENTRATE'!$H$5:$H$2000,'Prima Nota ENTRATE'!$C$5:$C$2000,H$4,'Prima Nota ENTRATE'!$D$5:$D$2000,$C99)</f>
        <v>0</v>
      </c>
      <c r="I99" s="319">
        <f>SUMIFS('Prima Nota ENTRATE'!$H$5:$H$2000,'Prima Nota ENTRATE'!$C$5:$C$2000,I$4,'Prima Nota ENTRATE'!$D$5:$D$2000,$C99)</f>
        <v>0</v>
      </c>
      <c r="J99" s="319">
        <f>SUMIFS('Prima Nota ENTRATE'!$H$5:$H$2000,'Prima Nota ENTRATE'!$C$5:$C$2000,J$4,'Prima Nota ENTRATE'!$D$5:$D$2000,$C99)</f>
        <v>0</v>
      </c>
      <c r="K99" s="319">
        <f>SUMIFS('Prima Nota ENTRATE'!$H$5:$H$2000,'Prima Nota ENTRATE'!$C$5:$C$2000,K$4,'Prima Nota ENTRATE'!$D$5:$D$2000,$C99)</f>
        <v>0</v>
      </c>
      <c r="L99" s="319">
        <f>SUMIFS('Prima Nota ENTRATE'!$H$5:$H$2000,'Prima Nota ENTRATE'!$C$5:$C$2000,L$4,'Prima Nota ENTRATE'!$D$5:$D$2000,$C99)</f>
        <v>0</v>
      </c>
      <c r="M99" s="319">
        <f>SUMIFS('Prima Nota ENTRATE'!$H$5:$H$2000,'Prima Nota ENTRATE'!$C$5:$C$2000,M$4,'Prima Nota ENTRATE'!$D$5:$D$2000,$C99)</f>
        <v>0</v>
      </c>
      <c r="N99" s="319">
        <f>SUMIFS('Prima Nota ENTRATE'!$H$5:$H$2000,'Prima Nota ENTRATE'!$C$5:$C$2000,N$4,'Prima Nota ENTRATE'!$D$5:$D$2000,$C99)</f>
        <v>0</v>
      </c>
      <c r="O99" s="319">
        <f>SUMIFS('Prima Nota ENTRATE'!$H$5:$H$2000,'Prima Nota ENTRATE'!$C$5:$C$2000,O$4,'Prima Nota ENTRATE'!$D$5:$D$2000,$C99)</f>
        <v>0</v>
      </c>
      <c r="P99" s="319">
        <f>SUMIFS('Prima Nota ENTRATE'!$H$5:$H$2000,'Prima Nota ENTRATE'!$C$5:$C$2000,P$4,'Prima Nota ENTRATE'!$D$5:$D$2000,$C99)</f>
        <v>0</v>
      </c>
      <c r="Q99" s="142">
        <f t="shared" si="21"/>
        <v>0</v>
      </c>
      <c r="R99" s="127"/>
    </row>
    <row r="100" spans="1:18" ht="14.25" customHeight="1" thickBot="1">
      <c r="A100" s="429"/>
      <c r="B100" s="329"/>
      <c r="C100" s="427">
        <f t="shared" si="20"/>
        <v>0</v>
      </c>
      <c r="D100" s="484"/>
      <c r="E100" s="319">
        <f>SUMIFS('Prima Nota ENTRATE'!$H$5:$H$2000,'Prima Nota ENTRATE'!$C$5:$C$2000,E$4,'Prima Nota ENTRATE'!$D$5:$D$2000,$C100)</f>
        <v>0</v>
      </c>
      <c r="F100" s="319">
        <f>SUMIFS('Prima Nota ENTRATE'!$H$5:$H$2000,'Prima Nota ENTRATE'!$C$5:$C$2000,F$4,'Prima Nota ENTRATE'!$D$5:$D$2000,$C100)</f>
        <v>0</v>
      </c>
      <c r="G100" s="319">
        <f>SUMIFS('Prima Nota ENTRATE'!$H$5:$H$2000,'Prima Nota ENTRATE'!$C$5:$C$2000,G$4,'Prima Nota ENTRATE'!$D$5:$D$2000,$C100)</f>
        <v>0</v>
      </c>
      <c r="H100" s="319">
        <f>SUMIFS('Prima Nota ENTRATE'!$H$5:$H$2000,'Prima Nota ENTRATE'!$C$5:$C$2000,H$4,'Prima Nota ENTRATE'!$D$5:$D$2000,$C100)</f>
        <v>0</v>
      </c>
      <c r="I100" s="319">
        <f>SUMIFS('Prima Nota ENTRATE'!$H$5:$H$2000,'Prima Nota ENTRATE'!$C$5:$C$2000,I$4,'Prima Nota ENTRATE'!$D$5:$D$2000,$C100)</f>
        <v>0</v>
      </c>
      <c r="J100" s="319">
        <f>SUMIFS('Prima Nota ENTRATE'!$H$5:$H$2000,'Prima Nota ENTRATE'!$C$5:$C$2000,J$4,'Prima Nota ENTRATE'!$D$5:$D$2000,$C100)</f>
        <v>0</v>
      </c>
      <c r="K100" s="319">
        <f>SUMIFS('Prima Nota ENTRATE'!$H$5:$H$2000,'Prima Nota ENTRATE'!$C$5:$C$2000,K$4,'Prima Nota ENTRATE'!$D$5:$D$2000,$C100)</f>
        <v>0</v>
      </c>
      <c r="L100" s="319">
        <f>SUMIFS('Prima Nota ENTRATE'!$H$5:$H$2000,'Prima Nota ENTRATE'!$C$5:$C$2000,L$4,'Prima Nota ENTRATE'!$D$5:$D$2000,$C100)</f>
        <v>0</v>
      </c>
      <c r="M100" s="319">
        <f>SUMIFS('Prima Nota ENTRATE'!$H$5:$H$2000,'Prima Nota ENTRATE'!$C$5:$C$2000,M$4,'Prima Nota ENTRATE'!$D$5:$D$2000,$C100)</f>
        <v>0</v>
      </c>
      <c r="N100" s="319">
        <f>SUMIFS('Prima Nota ENTRATE'!$H$5:$H$2000,'Prima Nota ENTRATE'!$C$5:$C$2000,N$4,'Prima Nota ENTRATE'!$D$5:$D$2000,$C100)</f>
        <v>0</v>
      </c>
      <c r="O100" s="319">
        <f>SUMIFS('Prima Nota ENTRATE'!$H$5:$H$2000,'Prima Nota ENTRATE'!$C$5:$C$2000,O$4,'Prima Nota ENTRATE'!$D$5:$D$2000,$C100)</f>
        <v>0</v>
      </c>
      <c r="P100" s="319">
        <f>SUMIFS('Prima Nota ENTRATE'!$H$5:$H$2000,'Prima Nota ENTRATE'!$C$5:$C$2000,P$4,'Prima Nota ENTRATE'!$D$5:$D$2000,$C100)</f>
        <v>0</v>
      </c>
      <c r="Q100" s="142">
        <f t="shared" si="21"/>
        <v>0</v>
      </c>
      <c r="R100" s="127"/>
    </row>
    <row r="101" spans="1:18" ht="16.5" thickTop="1" thickBot="1">
      <c r="A101" s="422"/>
      <c r="B101" s="323">
        <v>15</v>
      </c>
      <c r="C101" s="357"/>
      <c r="D101" s="316" t="s">
        <v>138</v>
      </c>
      <c r="E101" s="317">
        <f>SUM(E$94:E$100)</f>
        <v>0</v>
      </c>
      <c r="F101" s="317">
        <f t="shared" ref="F101:P101" si="22">SUM(F$94:F$100)</f>
        <v>0</v>
      </c>
      <c r="G101" s="317">
        <f t="shared" si="22"/>
        <v>0</v>
      </c>
      <c r="H101" s="317">
        <f t="shared" si="22"/>
        <v>0</v>
      </c>
      <c r="I101" s="317">
        <f t="shared" si="22"/>
        <v>0</v>
      </c>
      <c r="J101" s="317">
        <f t="shared" si="22"/>
        <v>0</v>
      </c>
      <c r="K101" s="317">
        <f t="shared" si="22"/>
        <v>0</v>
      </c>
      <c r="L101" s="317">
        <f t="shared" si="22"/>
        <v>0</v>
      </c>
      <c r="M101" s="317">
        <f t="shared" si="22"/>
        <v>0</v>
      </c>
      <c r="N101" s="317">
        <f t="shared" si="22"/>
        <v>0</v>
      </c>
      <c r="O101" s="317">
        <f t="shared" si="22"/>
        <v>0</v>
      </c>
      <c r="P101" s="317">
        <f t="shared" si="22"/>
        <v>0</v>
      </c>
      <c r="Q101" s="318">
        <f t="shared" si="21"/>
        <v>0</v>
      </c>
      <c r="R101" s="374">
        <f>SUM(Q94:Q100)</f>
        <v>0</v>
      </c>
    </row>
    <row r="102" spans="1:18" ht="18" thickTop="1" thickBot="1">
      <c r="A102" s="422"/>
      <c r="B102" s="418"/>
      <c r="C102" s="431">
        <v>16</v>
      </c>
      <c r="D102" s="369" t="s">
        <v>139</v>
      </c>
      <c r="E102" s="370">
        <f>SUMIFS('Prima Nota ENTRATE'!$H$5:$H$2000,'Prima Nota ENTRATE'!$C$5:$C$2000,E$4,'Prima Nota ENTRATE'!$D$5:$D$2000,$C102)</f>
        <v>0</v>
      </c>
      <c r="F102" s="370">
        <f>SUMIFS('Prima Nota ENTRATE'!$H$5:$H$2000,'Prima Nota ENTRATE'!$C$5:$C$2000,F$4,'Prima Nota ENTRATE'!$D$5:$D$2000,$C102)</f>
        <v>0</v>
      </c>
      <c r="G102" s="370">
        <f>SUMIFS('Prima Nota ENTRATE'!$H$5:$H$2000,'Prima Nota ENTRATE'!$C$5:$C$2000,G$4,'Prima Nota ENTRATE'!$D$5:$D$2000,$C102)</f>
        <v>0</v>
      </c>
      <c r="H102" s="370">
        <f>SUMIFS('Prima Nota ENTRATE'!$H$5:$H$2000,'Prima Nota ENTRATE'!$C$5:$C$2000,H$4,'Prima Nota ENTRATE'!$D$5:$D$2000,$C102)</f>
        <v>0</v>
      </c>
      <c r="I102" s="370">
        <f>SUMIFS('Prima Nota ENTRATE'!$H$5:$H$2000,'Prima Nota ENTRATE'!$C$5:$C$2000,I$4,'Prima Nota ENTRATE'!$D$5:$D$2000,$C102)</f>
        <v>0</v>
      </c>
      <c r="J102" s="370">
        <f>SUMIFS('Prima Nota ENTRATE'!$H$5:$H$2000,'Prima Nota ENTRATE'!$C$5:$C$2000,J$4,'Prima Nota ENTRATE'!$D$5:$D$2000,$C102)</f>
        <v>0</v>
      </c>
      <c r="K102" s="370">
        <f>SUMIFS('Prima Nota ENTRATE'!$H$5:$H$2000,'Prima Nota ENTRATE'!$C$5:$C$2000,K$4,'Prima Nota ENTRATE'!$D$5:$D$2000,$C102)</f>
        <v>0</v>
      </c>
      <c r="L102" s="370">
        <f>SUMIFS('Prima Nota ENTRATE'!$H$5:$H$2000,'Prima Nota ENTRATE'!$C$5:$C$2000,L$4,'Prima Nota ENTRATE'!$D$5:$D$2000,$C102)</f>
        <v>0</v>
      </c>
      <c r="M102" s="370">
        <f>SUMIFS('Prima Nota ENTRATE'!$H$5:$H$2000,'Prima Nota ENTRATE'!$C$5:$C$2000,M$4,'Prima Nota ENTRATE'!$D$5:$D$2000,$C102)</f>
        <v>0</v>
      </c>
      <c r="N102" s="370">
        <f>SUMIFS('Prima Nota ENTRATE'!$H$5:$H$2000,'Prima Nota ENTRATE'!$C$5:$C$2000,N$4,'Prima Nota ENTRATE'!$D$5:$D$2000,$C102)</f>
        <v>0</v>
      </c>
      <c r="O102" s="370">
        <f>SUMIFS('Prima Nota ENTRATE'!$H$5:$H$2000,'Prima Nota ENTRATE'!$C$5:$C$2000,O$4,'Prima Nota ENTRATE'!$D$5:$D$2000,$C102)</f>
        <v>0</v>
      </c>
      <c r="P102" s="370">
        <f>SUMIFS('Prima Nota ENTRATE'!$H$5:$H$2000,'Prima Nota ENTRATE'!$C$5:$C$2000,P$4,'Prima Nota ENTRATE'!$D$5:$D$2000,$C102)</f>
        <v>0</v>
      </c>
      <c r="Q102" s="371">
        <f t="shared" si="21"/>
        <v>0</v>
      </c>
      <c r="R102" s="127"/>
    </row>
    <row r="103" spans="1:18" ht="14.25" customHeight="1">
      <c r="A103" s="429"/>
      <c r="B103" s="328"/>
      <c r="C103" s="427">
        <f>A103</f>
        <v>0</v>
      </c>
      <c r="D103" s="487" t="s">
        <v>140</v>
      </c>
      <c r="E103" s="319">
        <f>SUMIFS('Prima Nota ENTRATE'!$H$5:$H$2000,'Prima Nota ENTRATE'!$C$5:$C$2000,E$4,'Prima Nota ENTRATE'!$D$5:$D$2000,$C103)</f>
        <v>0</v>
      </c>
      <c r="F103" s="319">
        <f>SUMIFS('Prima Nota ENTRATE'!$H$5:$H$2000,'Prima Nota ENTRATE'!$C$5:$C$2000,F$4,'Prima Nota ENTRATE'!$D$5:$D$2000,$C103)</f>
        <v>0</v>
      </c>
      <c r="G103" s="319">
        <f>SUMIFS('Prima Nota ENTRATE'!$H$5:$H$2000,'Prima Nota ENTRATE'!$C$5:$C$2000,G$4,'Prima Nota ENTRATE'!$D$5:$D$2000,$C103)</f>
        <v>0</v>
      </c>
      <c r="H103" s="319">
        <f>SUMIFS('Prima Nota ENTRATE'!$H$5:$H$2000,'Prima Nota ENTRATE'!$C$5:$C$2000,H$4,'Prima Nota ENTRATE'!$D$5:$D$2000,$C103)</f>
        <v>0</v>
      </c>
      <c r="I103" s="319">
        <f>SUMIFS('Prima Nota ENTRATE'!$H$5:$H$2000,'Prima Nota ENTRATE'!$C$5:$C$2000,I$4,'Prima Nota ENTRATE'!$D$5:$D$2000,$C103)</f>
        <v>0</v>
      </c>
      <c r="J103" s="319">
        <f>SUMIFS('Prima Nota ENTRATE'!$H$5:$H$2000,'Prima Nota ENTRATE'!$C$5:$C$2000,J$4,'Prima Nota ENTRATE'!$D$5:$D$2000,$C103)</f>
        <v>0</v>
      </c>
      <c r="K103" s="319">
        <f>SUMIFS('Prima Nota ENTRATE'!$H$5:$H$2000,'Prima Nota ENTRATE'!$C$5:$C$2000,K$4,'Prima Nota ENTRATE'!$D$5:$D$2000,$C103)</f>
        <v>0</v>
      </c>
      <c r="L103" s="319">
        <f>SUMIFS('Prima Nota ENTRATE'!$H$5:$H$2000,'Prima Nota ENTRATE'!$C$5:$C$2000,L$4,'Prima Nota ENTRATE'!$D$5:$D$2000,$C103)</f>
        <v>0</v>
      </c>
      <c r="M103" s="319">
        <f>SUMIFS('Prima Nota ENTRATE'!$H$5:$H$2000,'Prima Nota ENTRATE'!$C$5:$C$2000,M$4,'Prima Nota ENTRATE'!$D$5:$D$2000,$C103)</f>
        <v>0</v>
      </c>
      <c r="N103" s="319">
        <f>SUMIFS('Prima Nota ENTRATE'!$H$5:$H$2000,'Prima Nota ENTRATE'!$C$5:$C$2000,N$4,'Prima Nota ENTRATE'!$D$5:$D$2000,$C103)</f>
        <v>0</v>
      </c>
      <c r="O103" s="319">
        <f>SUMIFS('Prima Nota ENTRATE'!$H$5:$H$2000,'Prima Nota ENTRATE'!$C$5:$C$2000,O$4,'Prima Nota ENTRATE'!$D$5:$D$2000,$C103)</f>
        <v>0</v>
      </c>
      <c r="P103" s="319">
        <f>SUMIFS('Prima Nota ENTRATE'!$H$5:$H$2000,'Prima Nota ENTRATE'!$C$5:$C$2000,P$4,'Prima Nota ENTRATE'!$D$5:$D$2000,$C103)</f>
        <v>0</v>
      </c>
      <c r="Q103" s="142">
        <f t="shared" si="21"/>
        <v>0</v>
      </c>
      <c r="R103" s="127"/>
    </row>
    <row r="104" spans="1:18" ht="14.25" customHeight="1" thickBot="1">
      <c r="A104" s="429"/>
      <c r="B104" s="329"/>
      <c r="C104" s="427">
        <f>A104</f>
        <v>0</v>
      </c>
      <c r="D104" s="488" t="s">
        <v>141</v>
      </c>
      <c r="E104" s="319">
        <f>SUMIFS('Prima Nota ENTRATE'!$H$5:$H$2000,'Prima Nota ENTRATE'!$C$5:$C$2000,E$4,'Prima Nota ENTRATE'!$D$5:$D$2000,$C104)</f>
        <v>0</v>
      </c>
      <c r="F104" s="319">
        <f>SUMIFS('Prima Nota ENTRATE'!$H$5:$H$2000,'Prima Nota ENTRATE'!$C$5:$C$2000,F$4,'Prima Nota ENTRATE'!$D$5:$D$2000,$C104)</f>
        <v>0</v>
      </c>
      <c r="G104" s="319">
        <f>SUMIFS('Prima Nota ENTRATE'!$H$5:$H$2000,'Prima Nota ENTRATE'!$C$5:$C$2000,G$4,'Prima Nota ENTRATE'!$D$5:$D$2000,$C104)</f>
        <v>0</v>
      </c>
      <c r="H104" s="319">
        <f>SUMIFS('Prima Nota ENTRATE'!$H$5:$H$2000,'Prima Nota ENTRATE'!$C$5:$C$2000,H$4,'Prima Nota ENTRATE'!$D$5:$D$2000,$C104)</f>
        <v>0</v>
      </c>
      <c r="I104" s="319">
        <f>SUMIFS('Prima Nota ENTRATE'!$H$5:$H$2000,'Prima Nota ENTRATE'!$C$5:$C$2000,I$4,'Prima Nota ENTRATE'!$D$5:$D$2000,$C104)</f>
        <v>0</v>
      </c>
      <c r="J104" s="319">
        <f>SUMIFS('Prima Nota ENTRATE'!$H$5:$H$2000,'Prima Nota ENTRATE'!$C$5:$C$2000,J$4,'Prima Nota ENTRATE'!$D$5:$D$2000,$C104)</f>
        <v>0</v>
      </c>
      <c r="K104" s="319">
        <f>SUMIFS('Prima Nota ENTRATE'!$H$5:$H$2000,'Prima Nota ENTRATE'!$C$5:$C$2000,K$4,'Prima Nota ENTRATE'!$D$5:$D$2000,$C104)</f>
        <v>0</v>
      </c>
      <c r="L104" s="319">
        <f>SUMIFS('Prima Nota ENTRATE'!$H$5:$H$2000,'Prima Nota ENTRATE'!$C$5:$C$2000,L$4,'Prima Nota ENTRATE'!$D$5:$D$2000,$C104)</f>
        <v>0</v>
      </c>
      <c r="M104" s="319">
        <f>SUMIFS('Prima Nota ENTRATE'!$H$5:$H$2000,'Prima Nota ENTRATE'!$C$5:$C$2000,M$4,'Prima Nota ENTRATE'!$D$5:$D$2000,$C104)</f>
        <v>0</v>
      </c>
      <c r="N104" s="319">
        <f>SUMIFS('Prima Nota ENTRATE'!$H$5:$H$2000,'Prima Nota ENTRATE'!$C$5:$C$2000,N$4,'Prima Nota ENTRATE'!$D$5:$D$2000,$C104)</f>
        <v>0</v>
      </c>
      <c r="O104" s="319">
        <f>SUMIFS('Prima Nota ENTRATE'!$H$5:$H$2000,'Prima Nota ENTRATE'!$C$5:$C$2000,O$4,'Prima Nota ENTRATE'!$D$5:$D$2000,$C104)</f>
        <v>0</v>
      </c>
      <c r="P104" s="319">
        <f>SUMIFS('Prima Nota ENTRATE'!$H$5:$H$2000,'Prima Nota ENTRATE'!$C$5:$C$2000,P$4,'Prima Nota ENTRATE'!$D$5:$D$2000,$C104)</f>
        <v>0</v>
      </c>
      <c r="Q104" s="142">
        <f t="shared" si="21"/>
        <v>0</v>
      </c>
      <c r="R104" s="127"/>
    </row>
    <row r="105" spans="1:18" ht="16.5" thickTop="1" thickBot="1">
      <c r="A105" s="423"/>
      <c r="B105" s="323">
        <v>16</v>
      </c>
      <c r="C105" s="357"/>
      <c r="D105" s="316" t="s">
        <v>142</v>
      </c>
      <c r="E105" s="317">
        <f>SUM(E$102:E$104)</f>
        <v>0</v>
      </c>
      <c r="F105" s="317">
        <f t="shared" ref="F105:P105" si="23">SUM(F$102:F$104)</f>
        <v>0</v>
      </c>
      <c r="G105" s="317">
        <f t="shared" si="23"/>
        <v>0</v>
      </c>
      <c r="H105" s="317">
        <f t="shared" si="23"/>
        <v>0</v>
      </c>
      <c r="I105" s="317">
        <f t="shared" si="23"/>
        <v>0</v>
      </c>
      <c r="J105" s="317">
        <f t="shared" si="23"/>
        <v>0</v>
      </c>
      <c r="K105" s="317">
        <f t="shared" si="23"/>
        <v>0</v>
      </c>
      <c r="L105" s="317">
        <f t="shared" si="23"/>
        <v>0</v>
      </c>
      <c r="M105" s="317">
        <f t="shared" si="23"/>
        <v>0</v>
      </c>
      <c r="N105" s="317">
        <f t="shared" si="23"/>
        <v>0</v>
      </c>
      <c r="O105" s="317">
        <f t="shared" si="23"/>
        <v>0</v>
      </c>
      <c r="P105" s="317">
        <f t="shared" si="23"/>
        <v>0</v>
      </c>
      <c r="Q105" s="318">
        <f t="shared" si="21"/>
        <v>0</v>
      </c>
      <c r="R105" s="374">
        <f>SUM(Q102:Q104)</f>
        <v>0</v>
      </c>
    </row>
    <row r="106" spans="1:18" s="42" customFormat="1" ht="4.7" customHeight="1" thickTop="1" thickBot="1">
      <c r="A106" s="424"/>
      <c r="B106" s="333"/>
      <c r="C106" s="416"/>
      <c r="D106" s="278"/>
      <c r="E106" s="279"/>
      <c r="F106" s="279"/>
      <c r="G106" s="279"/>
      <c r="H106" s="279"/>
      <c r="I106" s="279"/>
      <c r="J106" s="279"/>
      <c r="K106" s="279"/>
      <c r="L106" s="279"/>
      <c r="M106" s="279"/>
      <c r="N106" s="279"/>
      <c r="O106" s="279"/>
      <c r="P106" s="279"/>
      <c r="Q106" s="334"/>
      <c r="R106" s="136"/>
    </row>
    <row r="107" spans="1:18" s="271" customFormat="1" ht="23.25" customHeight="1" thickBot="1">
      <c r="A107" s="425"/>
      <c r="B107" s="335"/>
      <c r="C107" s="417"/>
      <c r="D107" s="324" t="s">
        <v>143</v>
      </c>
      <c r="E107" s="336">
        <f>E92+E101+E105</f>
        <v>0</v>
      </c>
      <c r="F107" s="336">
        <f t="shared" ref="F107:P107" si="24">F92+F101+F105</f>
        <v>0</v>
      </c>
      <c r="G107" s="336">
        <f t="shared" si="24"/>
        <v>0</v>
      </c>
      <c r="H107" s="336">
        <f t="shared" si="24"/>
        <v>0</v>
      </c>
      <c r="I107" s="336">
        <f t="shared" si="24"/>
        <v>0</v>
      </c>
      <c r="J107" s="336">
        <f t="shared" si="24"/>
        <v>0</v>
      </c>
      <c r="K107" s="336">
        <f t="shared" si="24"/>
        <v>0</v>
      </c>
      <c r="L107" s="336">
        <f t="shared" si="24"/>
        <v>0</v>
      </c>
      <c r="M107" s="336">
        <f t="shared" si="24"/>
        <v>0</v>
      </c>
      <c r="N107" s="336">
        <f t="shared" si="24"/>
        <v>0</v>
      </c>
      <c r="O107" s="336">
        <f t="shared" si="24"/>
        <v>0</v>
      </c>
      <c r="P107" s="336">
        <f t="shared" si="24"/>
        <v>0</v>
      </c>
      <c r="Q107" s="336">
        <f>SUM(E107:P107)</f>
        <v>0</v>
      </c>
      <c r="R107" s="213">
        <f>SUM(R5:R105)</f>
        <v>0</v>
      </c>
    </row>
  </sheetData>
  <sheetProtection algorithmName="SHA-512" hashValue="ZkXbj0lJc4J1pcHdouHjjfglnreKWoOy/P6TeO43hHMpt7PlirSrkaPD7PjSGR9CMMQa9FBxO67BTooMhM3GHw==" saltValue="WSe1HEFuk1pslA+E75emHA==" spinCount="100000" sheet="1" formatCells="0" formatColumns="0" formatRows="0"/>
  <mergeCells count="3">
    <mergeCell ref="O1:P1"/>
    <mergeCell ref="B2:Q2"/>
    <mergeCell ref="A2:A4"/>
  </mergeCells>
  <printOptions horizontalCentered="1"/>
  <pageMargins left="0" right="0" top="0" bottom="0.31496062992125984" header="0" footer="0.15748031496062992"/>
  <pageSetup paperSize="9" scale="68" orientation="landscape" verticalDpi="0" r:id="rId1"/>
  <headerFooter>
    <oddFooter>&amp;Cpag.&amp;P di &amp;N</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1:R2000"/>
  <sheetViews>
    <sheetView zoomScale="81" zoomScaleNormal="81" zoomScaleSheetLayoutView="75" workbookViewId="0">
      <pane ySplit="4" topLeftCell="A5" activePane="bottomLeft" state="frozen"/>
      <selection pane="bottomLeft" activeCell="C5" sqref="C5"/>
    </sheetView>
  </sheetViews>
  <sheetFormatPr defaultColWidth="9.140625" defaultRowHeight="18"/>
  <cols>
    <col min="1" max="1" width="5.42578125" style="34" customWidth="1"/>
    <col min="2" max="2" width="12.140625" style="40" customWidth="1"/>
    <col min="3" max="3" width="13.85546875" style="40" customWidth="1"/>
    <col min="4" max="4" width="10.42578125" style="34" customWidth="1"/>
    <col min="5" max="5" width="34.42578125" style="37" customWidth="1"/>
    <col min="6" max="6" width="36.42578125" style="39" customWidth="1"/>
    <col min="7" max="7" width="22" style="39" customWidth="1"/>
    <col min="8" max="8" width="24.42578125" style="41" customWidth="1"/>
    <col min="9" max="9" width="9.140625" style="34"/>
    <col min="10" max="10" width="16.42578125" style="37" customWidth="1"/>
    <col min="11" max="11" width="10" style="38" bestFit="1" customWidth="1"/>
    <col min="12" max="18" width="9.140625" style="37"/>
    <col min="19" max="16384" width="9.140625" style="34"/>
  </cols>
  <sheetData>
    <row r="1" spans="1:18" s="31" customFormat="1" ht="23.25">
      <c r="B1" s="112"/>
      <c r="C1" s="63"/>
      <c r="D1" s="535"/>
      <c r="E1" s="627">
        <f>'Foglio iniziale da compilare'!D5</f>
        <v>0</v>
      </c>
      <c r="F1" s="627"/>
      <c r="I1" s="64"/>
      <c r="J1" s="32"/>
      <c r="K1" s="33"/>
    </row>
    <row r="2" spans="1:18" s="31" customFormat="1" ht="23.25">
      <c r="B2" s="112"/>
      <c r="C2" s="63"/>
      <c r="D2" s="627" t="str">
        <f>'Foglio iniziale da compilare'!C44&amp;'Foglio iniziale da compilare'!D23</f>
        <v>TOTALE USCITE  ANNO   -  2024</v>
      </c>
      <c r="E2" s="627"/>
      <c r="F2" s="628"/>
      <c r="G2" s="66" t="s">
        <v>43</v>
      </c>
      <c r="H2" s="230">
        <f>SUM(H5:H2000)</f>
        <v>200</v>
      </c>
      <c r="I2" s="64"/>
      <c r="K2" s="33"/>
    </row>
    <row r="3" spans="1:18" s="31" customFormat="1" ht="24" thickBot="1">
      <c r="B3" s="112"/>
      <c r="C3" s="63"/>
      <c r="D3" s="65"/>
      <c r="E3" s="625"/>
      <c r="F3" s="625"/>
      <c r="G3" s="67" t="s">
        <v>44</v>
      </c>
      <c r="H3" s="231">
        <f>SUBTOTAL(9,H5:H2000)</f>
        <v>200</v>
      </c>
      <c r="I3" s="64"/>
    </row>
    <row r="4" spans="1:18" s="31" customFormat="1" ht="48.2" customHeight="1" thickBot="1">
      <c r="B4" s="235" t="s">
        <v>45</v>
      </c>
      <c r="C4" s="236" t="s">
        <v>46</v>
      </c>
      <c r="D4" s="502" t="s">
        <v>47</v>
      </c>
      <c r="E4" s="503" t="s">
        <v>48</v>
      </c>
      <c r="F4" s="503" t="s">
        <v>49</v>
      </c>
      <c r="G4" s="503" t="s">
        <v>50</v>
      </c>
      <c r="H4" s="504" t="s">
        <v>51</v>
      </c>
      <c r="I4" s="64"/>
      <c r="J4" s="240" t="s">
        <v>52</v>
      </c>
      <c r="K4" s="233"/>
      <c r="L4" s="64"/>
      <c r="M4" s="64"/>
      <c r="N4" s="64"/>
    </row>
    <row r="5" spans="1:18" ht="18" customHeight="1">
      <c r="A5" s="549"/>
      <c r="B5" s="437">
        <v>1</v>
      </c>
      <c r="C5" s="438">
        <v>1</v>
      </c>
      <c r="D5" s="440">
        <v>11</v>
      </c>
      <c r="E5" s="442" t="s">
        <v>521</v>
      </c>
      <c r="F5" s="443" t="s">
        <v>522</v>
      </c>
      <c r="G5" s="446" t="s">
        <v>50</v>
      </c>
      <c r="H5" s="448">
        <v>200</v>
      </c>
      <c r="J5" s="34"/>
      <c r="K5" s="34"/>
      <c r="L5" s="34"/>
      <c r="M5" s="34"/>
      <c r="N5" s="34"/>
      <c r="O5" s="34"/>
      <c r="P5" s="34"/>
      <c r="Q5" s="34"/>
      <c r="R5" s="34"/>
    </row>
    <row r="6" spans="1:18" ht="18" customHeight="1">
      <c r="A6" s="550"/>
      <c r="B6" s="447"/>
      <c r="C6" s="438"/>
      <c r="D6" s="440"/>
      <c r="E6" s="442"/>
      <c r="F6" s="443"/>
      <c r="G6" s="446"/>
      <c r="H6" s="448"/>
      <c r="J6" s="34"/>
      <c r="K6" s="34"/>
      <c r="L6" s="34"/>
      <c r="M6" s="34"/>
      <c r="N6" s="34"/>
      <c r="O6" s="34"/>
      <c r="P6" s="34"/>
      <c r="Q6" s="34"/>
      <c r="R6" s="34"/>
    </row>
    <row r="7" spans="1:18" ht="18" customHeight="1">
      <c r="A7" s="550"/>
      <c r="B7" s="447"/>
      <c r="C7" s="438"/>
      <c r="D7" s="440"/>
      <c r="E7" s="442"/>
      <c r="F7" s="443"/>
      <c r="G7" s="444"/>
      <c r="H7" s="448"/>
      <c r="J7" s="34"/>
      <c r="K7" s="34"/>
      <c r="L7" s="34"/>
      <c r="M7" s="34"/>
      <c r="N7" s="34"/>
      <c r="O7" s="34"/>
      <c r="P7" s="34"/>
      <c r="Q7" s="34"/>
      <c r="R7" s="34"/>
    </row>
    <row r="8" spans="1:18" ht="18" customHeight="1">
      <c r="A8" s="550"/>
      <c r="B8" s="449"/>
      <c r="C8" s="438"/>
      <c r="D8" s="440"/>
      <c r="E8" s="442"/>
      <c r="F8" s="551"/>
      <c r="G8" s="446"/>
      <c r="H8" s="448"/>
      <c r="J8" s="34"/>
      <c r="K8" s="34"/>
      <c r="L8" s="34"/>
      <c r="M8" s="34"/>
      <c r="N8" s="34"/>
      <c r="O8" s="34"/>
      <c r="P8" s="34"/>
      <c r="Q8" s="34"/>
      <c r="R8" s="34"/>
    </row>
    <row r="9" spans="1:18" ht="18" customHeight="1">
      <c r="A9" s="550"/>
      <c r="B9" s="449"/>
      <c r="C9" s="438"/>
      <c r="D9" s="440"/>
      <c r="E9" s="442"/>
      <c r="F9" s="443"/>
      <c r="G9" s="444"/>
      <c r="H9" s="448"/>
      <c r="J9" s="34"/>
      <c r="K9" s="34"/>
      <c r="L9" s="34"/>
      <c r="M9" s="34"/>
      <c r="N9" s="34"/>
      <c r="O9" s="34"/>
      <c r="P9" s="34"/>
      <c r="Q9" s="34"/>
      <c r="R9" s="34"/>
    </row>
    <row r="10" spans="1:18" ht="18" customHeight="1">
      <c r="A10" s="550"/>
      <c r="B10" s="449"/>
      <c r="C10" s="438"/>
      <c r="D10" s="440"/>
      <c r="E10" s="442"/>
      <c r="F10" s="443"/>
      <c r="G10" s="444"/>
      <c r="H10" s="448"/>
      <c r="J10" s="34"/>
      <c r="K10" s="34"/>
      <c r="L10" s="34"/>
      <c r="M10" s="34"/>
      <c r="N10" s="34"/>
      <c r="O10" s="34"/>
      <c r="P10" s="34"/>
      <c r="Q10" s="34"/>
      <c r="R10" s="34"/>
    </row>
    <row r="11" spans="1:18" ht="18" customHeight="1">
      <c r="A11" s="550"/>
      <c r="B11" s="449"/>
      <c r="C11" s="438"/>
      <c r="D11" s="440"/>
      <c r="E11" s="442"/>
      <c r="F11" s="443"/>
      <c r="G11" s="446"/>
      <c r="H11" s="448"/>
      <c r="J11" s="34"/>
      <c r="K11" s="34"/>
      <c r="L11" s="34"/>
      <c r="M11" s="34"/>
      <c r="N11" s="34"/>
      <c r="O11" s="34"/>
      <c r="P11" s="34"/>
      <c r="Q11" s="34"/>
      <c r="R11" s="34"/>
    </row>
    <row r="12" spans="1:18" ht="18" customHeight="1">
      <c r="A12" s="550"/>
      <c r="B12" s="449"/>
      <c r="C12" s="438"/>
      <c r="D12" s="440"/>
      <c r="E12" s="442"/>
      <c r="F12" s="443"/>
      <c r="G12" s="446"/>
      <c r="H12" s="448"/>
      <c r="J12" s="34"/>
      <c r="K12" s="34"/>
      <c r="L12" s="34"/>
      <c r="M12" s="34"/>
      <c r="N12" s="34"/>
      <c r="O12" s="34"/>
      <c r="P12" s="34"/>
      <c r="Q12" s="34"/>
      <c r="R12" s="34"/>
    </row>
    <row r="13" spans="1:18" ht="18" customHeight="1">
      <c r="A13" s="550"/>
      <c r="B13" s="449"/>
      <c r="C13" s="438"/>
      <c r="D13" s="440"/>
      <c r="E13" s="442"/>
      <c r="F13" s="443"/>
      <c r="G13" s="446"/>
      <c r="H13" s="448"/>
      <c r="J13" s="34"/>
      <c r="K13" s="34"/>
      <c r="L13" s="34"/>
      <c r="M13" s="34"/>
      <c r="N13" s="34"/>
      <c r="O13" s="34"/>
      <c r="P13" s="34"/>
      <c r="Q13" s="34"/>
      <c r="R13" s="34"/>
    </row>
    <row r="14" spans="1:18" ht="18" customHeight="1">
      <c r="A14" s="550"/>
      <c r="B14" s="449"/>
      <c r="C14" s="438"/>
      <c r="D14" s="440"/>
      <c r="E14" s="442"/>
      <c r="F14" s="443"/>
      <c r="G14" s="446"/>
      <c r="H14" s="448"/>
      <c r="J14" s="34"/>
      <c r="K14" s="34"/>
      <c r="L14" s="34"/>
      <c r="M14" s="34"/>
      <c r="N14" s="34"/>
      <c r="O14" s="34"/>
      <c r="P14" s="34"/>
      <c r="Q14" s="34"/>
      <c r="R14" s="34"/>
    </row>
    <row r="15" spans="1:18" ht="18" customHeight="1">
      <c r="A15" s="550"/>
      <c r="B15" s="449"/>
      <c r="C15" s="438"/>
      <c r="D15" s="440"/>
      <c r="E15" s="442"/>
      <c r="F15" s="443"/>
      <c r="G15" s="446"/>
      <c r="H15" s="448"/>
      <c r="J15" s="34"/>
      <c r="K15" s="34"/>
      <c r="L15" s="34"/>
      <c r="M15" s="34"/>
      <c r="N15" s="34"/>
      <c r="O15" s="34"/>
      <c r="P15" s="34"/>
      <c r="Q15" s="34"/>
      <c r="R15" s="34"/>
    </row>
    <row r="16" spans="1:18" ht="18" customHeight="1">
      <c r="A16" s="550"/>
      <c r="B16" s="449"/>
      <c r="C16" s="438"/>
      <c r="D16" s="440"/>
      <c r="E16" s="442"/>
      <c r="F16" s="443"/>
      <c r="G16" s="446"/>
      <c r="H16" s="448"/>
      <c r="J16" s="34"/>
      <c r="K16" s="34"/>
      <c r="L16" s="34"/>
      <c r="M16" s="34"/>
      <c r="N16" s="34"/>
      <c r="O16" s="34"/>
      <c r="P16" s="34"/>
      <c r="Q16" s="34"/>
      <c r="R16" s="34"/>
    </row>
    <row r="17" spans="1:18" ht="18" customHeight="1">
      <c r="A17" s="550"/>
      <c r="B17" s="447"/>
      <c r="C17" s="438"/>
      <c r="D17" s="440"/>
      <c r="E17" s="442"/>
      <c r="F17" s="443"/>
      <c r="G17" s="446"/>
      <c r="H17" s="448"/>
      <c r="J17" s="34"/>
      <c r="K17" s="34"/>
      <c r="L17" s="34"/>
      <c r="M17" s="34"/>
      <c r="N17" s="34"/>
      <c r="O17" s="34"/>
      <c r="P17" s="34"/>
      <c r="Q17" s="34"/>
      <c r="R17" s="34"/>
    </row>
    <row r="18" spans="1:18" ht="18" customHeight="1">
      <c r="A18" s="550"/>
      <c r="B18" s="447"/>
      <c r="C18" s="438"/>
      <c r="D18" s="440"/>
      <c r="E18" s="442"/>
      <c r="F18" s="443"/>
      <c r="G18" s="446"/>
      <c r="H18" s="448"/>
      <c r="J18" s="34"/>
      <c r="K18" s="34"/>
      <c r="L18" s="34"/>
      <c r="M18" s="34"/>
      <c r="N18" s="34"/>
      <c r="O18" s="34"/>
      <c r="P18" s="34"/>
      <c r="Q18" s="34"/>
      <c r="R18" s="34"/>
    </row>
    <row r="19" spans="1:18" ht="18" customHeight="1">
      <c r="A19" s="550"/>
      <c r="B19" s="447"/>
      <c r="C19" s="438"/>
      <c r="D19" s="440"/>
      <c r="E19" s="442"/>
      <c r="F19" s="443"/>
      <c r="G19" s="444"/>
      <c r="H19" s="448"/>
      <c r="J19" s="34"/>
      <c r="K19" s="34"/>
      <c r="L19" s="34"/>
      <c r="M19" s="34"/>
      <c r="N19" s="34"/>
      <c r="O19" s="34"/>
      <c r="P19" s="34"/>
      <c r="Q19" s="34"/>
      <c r="R19" s="34"/>
    </row>
    <row r="20" spans="1:18" ht="18" customHeight="1">
      <c r="A20" s="550"/>
      <c r="B20" s="449"/>
      <c r="C20" s="438"/>
      <c r="D20" s="440"/>
      <c r="E20" s="442"/>
      <c r="F20" s="551"/>
      <c r="G20" s="446"/>
      <c r="H20" s="448"/>
      <c r="J20" s="34"/>
      <c r="K20" s="34"/>
      <c r="L20" s="34"/>
      <c r="M20" s="34"/>
      <c r="N20" s="34"/>
      <c r="O20" s="34"/>
      <c r="P20" s="34"/>
      <c r="Q20" s="34"/>
      <c r="R20" s="34"/>
    </row>
    <row r="21" spans="1:18" ht="18" customHeight="1">
      <c r="A21" s="550"/>
      <c r="B21" s="447"/>
      <c r="C21" s="438"/>
      <c r="D21" s="440"/>
      <c r="E21" s="442"/>
      <c r="F21" s="443"/>
      <c r="G21" s="444"/>
      <c r="H21" s="448"/>
      <c r="J21" s="34"/>
      <c r="K21" s="34"/>
      <c r="L21" s="34"/>
      <c r="M21" s="34"/>
      <c r="N21" s="34"/>
      <c r="O21" s="34"/>
      <c r="P21" s="34"/>
      <c r="Q21" s="34"/>
      <c r="R21" s="34"/>
    </row>
    <row r="22" spans="1:18" ht="18" customHeight="1">
      <c r="A22" s="550"/>
      <c r="B22" s="447"/>
      <c r="C22" s="438"/>
      <c r="D22" s="440"/>
      <c r="E22" s="442"/>
      <c r="F22" s="443"/>
      <c r="G22" s="444"/>
      <c r="H22" s="448"/>
      <c r="J22" s="34"/>
      <c r="K22" s="34"/>
      <c r="L22" s="34"/>
      <c r="M22" s="34"/>
      <c r="N22" s="34"/>
      <c r="O22" s="34"/>
      <c r="P22" s="34"/>
      <c r="Q22" s="34"/>
      <c r="R22" s="34"/>
    </row>
    <row r="23" spans="1:18" ht="18" customHeight="1">
      <c r="A23" s="550"/>
      <c r="B23" s="447"/>
      <c r="C23" s="438"/>
      <c r="D23" s="440"/>
      <c r="E23" s="442"/>
      <c r="F23" s="443"/>
      <c r="G23" s="446"/>
      <c r="H23" s="448"/>
      <c r="J23" s="34"/>
      <c r="K23" s="34"/>
      <c r="L23" s="34"/>
      <c r="M23" s="34"/>
      <c r="N23" s="34"/>
      <c r="O23" s="34"/>
      <c r="P23" s="34"/>
      <c r="Q23" s="34"/>
      <c r="R23" s="34"/>
    </row>
    <row r="24" spans="1:18" ht="18" customHeight="1">
      <c r="A24" s="550"/>
      <c r="B24" s="447"/>
      <c r="C24" s="438"/>
      <c r="D24" s="440"/>
      <c r="E24" s="442"/>
      <c r="F24" s="443"/>
      <c r="G24" s="446"/>
      <c r="H24" s="448"/>
      <c r="J24" s="34"/>
      <c r="K24" s="34"/>
      <c r="L24" s="34"/>
      <c r="M24" s="34"/>
      <c r="N24" s="34"/>
      <c r="O24" s="34"/>
      <c r="P24" s="34"/>
      <c r="Q24" s="34"/>
      <c r="R24" s="34"/>
    </row>
    <row r="25" spans="1:18" ht="18" customHeight="1">
      <c r="A25" s="550"/>
      <c r="B25" s="449"/>
      <c r="C25" s="438"/>
      <c r="D25" s="440"/>
      <c r="E25" s="442"/>
      <c r="F25" s="443"/>
      <c r="G25" s="446"/>
      <c r="H25" s="448"/>
      <c r="J25" s="34"/>
      <c r="K25" s="34"/>
      <c r="L25" s="34"/>
      <c r="M25" s="34"/>
      <c r="N25" s="34"/>
      <c r="O25" s="34"/>
      <c r="P25" s="34"/>
      <c r="Q25" s="34"/>
      <c r="R25" s="34"/>
    </row>
    <row r="26" spans="1:18" ht="18" customHeight="1">
      <c r="A26" s="550"/>
      <c r="B26" s="449"/>
      <c r="C26" s="438"/>
      <c r="D26" s="440"/>
      <c r="E26" s="442"/>
      <c r="F26" s="443"/>
      <c r="G26" s="446"/>
      <c r="H26" s="448"/>
      <c r="J26" s="34"/>
      <c r="K26" s="34"/>
      <c r="L26" s="34"/>
      <c r="M26" s="34"/>
      <c r="N26" s="34"/>
      <c r="O26" s="34"/>
      <c r="P26" s="34"/>
      <c r="Q26" s="34"/>
      <c r="R26" s="34"/>
    </row>
    <row r="27" spans="1:18" ht="18" customHeight="1">
      <c r="A27" s="550"/>
      <c r="B27" s="449"/>
      <c r="C27" s="438"/>
      <c r="D27" s="440"/>
      <c r="E27" s="442"/>
      <c r="F27" s="443"/>
      <c r="G27" s="446"/>
      <c r="H27" s="448"/>
      <c r="J27" s="34"/>
      <c r="K27" s="34"/>
      <c r="L27" s="34"/>
      <c r="M27" s="34"/>
      <c r="N27" s="34"/>
      <c r="O27" s="34"/>
      <c r="P27" s="34"/>
      <c r="Q27" s="34"/>
      <c r="R27" s="34"/>
    </row>
    <row r="28" spans="1:18" ht="18" customHeight="1">
      <c r="A28" s="550"/>
      <c r="B28" s="449"/>
      <c r="C28" s="438"/>
      <c r="D28" s="440"/>
      <c r="E28" s="442"/>
      <c r="F28" s="443"/>
      <c r="G28" s="446"/>
      <c r="H28" s="448"/>
      <c r="J28" s="34"/>
      <c r="K28" s="34"/>
      <c r="L28" s="34"/>
      <c r="M28" s="34"/>
      <c r="N28" s="34"/>
      <c r="O28" s="34"/>
      <c r="P28" s="34"/>
      <c r="Q28" s="34"/>
      <c r="R28" s="34"/>
    </row>
    <row r="29" spans="1:18" ht="18" customHeight="1">
      <c r="A29" s="550"/>
      <c r="B29" s="449"/>
      <c r="C29" s="438"/>
      <c r="D29" s="440"/>
      <c r="E29" s="442"/>
      <c r="F29" s="443"/>
      <c r="G29" s="446"/>
      <c r="H29" s="448"/>
      <c r="J29" s="34"/>
      <c r="K29" s="34"/>
      <c r="L29" s="34"/>
      <c r="M29" s="34"/>
      <c r="N29" s="34"/>
      <c r="O29" s="34"/>
      <c r="P29" s="34"/>
      <c r="Q29" s="34"/>
      <c r="R29" s="34"/>
    </row>
    <row r="30" spans="1:18" ht="18" customHeight="1">
      <c r="A30" s="550"/>
      <c r="B30" s="449"/>
      <c r="C30" s="438"/>
      <c r="D30" s="440"/>
      <c r="E30" s="442"/>
      <c r="F30" s="443"/>
      <c r="G30" s="446"/>
      <c r="H30" s="448"/>
      <c r="J30" s="34"/>
      <c r="K30" s="34"/>
      <c r="L30" s="34"/>
      <c r="M30" s="34"/>
      <c r="N30" s="34"/>
      <c r="O30" s="34"/>
      <c r="P30" s="34"/>
      <c r="Q30" s="34"/>
      <c r="R30" s="34"/>
    </row>
    <row r="31" spans="1:18" ht="18" customHeight="1">
      <c r="A31" s="550"/>
      <c r="B31" s="449"/>
      <c r="C31" s="438"/>
      <c r="D31" s="440"/>
      <c r="E31" s="442"/>
      <c r="F31" s="443"/>
      <c r="G31" s="444"/>
      <c r="H31" s="448"/>
      <c r="J31" s="34"/>
      <c r="K31" s="34"/>
      <c r="L31" s="34"/>
      <c r="M31" s="34"/>
      <c r="N31" s="34"/>
      <c r="O31" s="34"/>
      <c r="P31" s="34"/>
      <c r="Q31" s="34"/>
      <c r="R31" s="34"/>
    </row>
    <row r="32" spans="1:18" ht="18" customHeight="1">
      <c r="A32" s="550"/>
      <c r="B32" s="449"/>
      <c r="C32" s="438"/>
      <c r="D32" s="440"/>
      <c r="E32" s="442"/>
      <c r="F32" s="551"/>
      <c r="G32" s="446"/>
      <c r="H32" s="448"/>
      <c r="J32" s="34"/>
      <c r="K32" s="34"/>
      <c r="L32" s="34"/>
      <c r="M32" s="34"/>
      <c r="N32" s="34"/>
      <c r="O32" s="34"/>
      <c r="P32" s="34"/>
      <c r="Q32" s="34"/>
      <c r="R32" s="34"/>
    </row>
    <row r="33" spans="1:18" ht="18" customHeight="1">
      <c r="A33" s="550"/>
      <c r="B33" s="449"/>
      <c r="C33" s="438"/>
      <c r="D33" s="440"/>
      <c r="E33" s="442"/>
      <c r="F33" s="443"/>
      <c r="G33" s="444"/>
      <c r="H33" s="448"/>
      <c r="J33" s="34"/>
      <c r="K33" s="34"/>
      <c r="L33" s="34"/>
      <c r="M33" s="34"/>
      <c r="N33" s="34"/>
      <c r="O33" s="34"/>
      <c r="P33" s="34"/>
      <c r="Q33" s="34"/>
      <c r="R33" s="34"/>
    </row>
    <row r="34" spans="1:18" ht="18" customHeight="1">
      <c r="A34" s="550"/>
      <c r="B34" s="449"/>
      <c r="C34" s="438"/>
      <c r="D34" s="440"/>
      <c r="E34" s="442"/>
      <c r="F34" s="443"/>
      <c r="G34" s="444"/>
      <c r="H34" s="448"/>
      <c r="J34" s="34"/>
      <c r="K34" s="34"/>
      <c r="L34" s="34"/>
      <c r="M34" s="34"/>
      <c r="N34" s="34"/>
      <c r="O34" s="34"/>
      <c r="P34" s="34"/>
      <c r="Q34" s="34"/>
      <c r="R34" s="34"/>
    </row>
    <row r="35" spans="1:18" ht="18" customHeight="1">
      <c r="A35" s="550"/>
      <c r="B35" s="449"/>
      <c r="C35" s="438"/>
      <c r="D35" s="440"/>
      <c r="E35" s="442"/>
      <c r="F35" s="443"/>
      <c r="G35" s="446"/>
      <c r="H35" s="448"/>
      <c r="J35" s="34"/>
      <c r="K35" s="34"/>
      <c r="L35" s="34"/>
      <c r="M35" s="34"/>
      <c r="N35" s="34"/>
      <c r="O35" s="34"/>
      <c r="P35" s="34"/>
      <c r="Q35" s="34"/>
      <c r="R35" s="34"/>
    </row>
    <row r="36" spans="1:18" ht="18" customHeight="1">
      <c r="A36" s="550"/>
      <c r="B36" s="449"/>
      <c r="C36" s="438"/>
      <c r="D36" s="440"/>
      <c r="E36" s="442"/>
      <c r="F36" s="443"/>
      <c r="G36" s="446"/>
      <c r="H36" s="448"/>
      <c r="J36" s="34"/>
      <c r="K36" s="34"/>
      <c r="L36" s="34"/>
      <c r="M36" s="34"/>
      <c r="N36" s="34"/>
      <c r="O36" s="34"/>
      <c r="P36" s="34"/>
      <c r="Q36" s="34"/>
      <c r="R36" s="34"/>
    </row>
    <row r="37" spans="1:18" ht="18" customHeight="1">
      <c r="A37" s="550"/>
      <c r="B37" s="449"/>
      <c r="C37" s="438"/>
      <c r="D37" s="440"/>
      <c r="E37" s="442"/>
      <c r="F37" s="443"/>
      <c r="G37" s="446"/>
      <c r="H37" s="448"/>
      <c r="J37" s="34"/>
      <c r="K37" s="34"/>
      <c r="L37" s="34"/>
      <c r="M37" s="34"/>
      <c r="N37" s="34"/>
      <c r="O37" s="34"/>
      <c r="P37" s="34"/>
      <c r="Q37" s="34"/>
      <c r="R37" s="34"/>
    </row>
    <row r="38" spans="1:18" ht="18" customHeight="1">
      <c r="A38" s="550"/>
      <c r="B38" s="449"/>
      <c r="C38" s="438"/>
      <c r="D38" s="440"/>
      <c r="E38" s="442"/>
      <c r="F38" s="443"/>
      <c r="G38" s="446"/>
      <c r="H38" s="448"/>
      <c r="J38" s="34"/>
      <c r="K38" s="34"/>
      <c r="L38" s="34"/>
      <c r="M38" s="34"/>
      <c r="N38" s="34"/>
      <c r="O38" s="34"/>
      <c r="P38" s="34"/>
      <c r="Q38" s="34"/>
      <c r="R38" s="34"/>
    </row>
    <row r="39" spans="1:18" ht="18" customHeight="1">
      <c r="A39" s="550"/>
      <c r="B39" s="449"/>
      <c r="C39" s="438"/>
      <c r="D39" s="440"/>
      <c r="E39" s="442"/>
      <c r="F39" s="443"/>
      <c r="G39" s="446"/>
      <c r="H39" s="448"/>
      <c r="J39" s="34"/>
      <c r="K39" s="34"/>
      <c r="L39" s="34"/>
      <c r="M39" s="34"/>
      <c r="N39" s="34"/>
      <c r="O39" s="34"/>
      <c r="P39" s="34"/>
      <c r="Q39" s="34"/>
      <c r="R39" s="34"/>
    </row>
    <row r="40" spans="1:18" ht="18" customHeight="1">
      <c r="A40" s="550"/>
      <c r="B40" s="449"/>
      <c r="C40" s="438"/>
      <c r="D40" s="440"/>
      <c r="E40" s="442"/>
      <c r="F40" s="443"/>
      <c r="G40" s="446"/>
      <c r="H40" s="448"/>
      <c r="J40" s="34"/>
      <c r="K40" s="34"/>
      <c r="L40" s="34"/>
      <c r="M40" s="34"/>
      <c r="N40" s="34"/>
      <c r="O40" s="34"/>
      <c r="P40" s="34"/>
      <c r="Q40" s="34"/>
      <c r="R40" s="34"/>
    </row>
    <row r="41" spans="1:18" ht="18" customHeight="1">
      <c r="A41" s="550"/>
      <c r="B41" s="449"/>
      <c r="C41" s="438"/>
      <c r="D41" s="440"/>
      <c r="E41" s="442"/>
      <c r="F41" s="443"/>
      <c r="G41" s="446"/>
      <c r="H41" s="448"/>
      <c r="J41" s="34"/>
      <c r="K41" s="34"/>
      <c r="L41" s="34"/>
      <c r="M41" s="34"/>
      <c r="N41" s="34"/>
      <c r="O41" s="34"/>
      <c r="P41" s="34"/>
      <c r="Q41" s="34"/>
      <c r="R41" s="34"/>
    </row>
    <row r="42" spans="1:18" ht="18" customHeight="1">
      <c r="A42" s="550"/>
      <c r="B42" s="449"/>
      <c r="C42" s="438"/>
      <c r="D42" s="440"/>
      <c r="E42" s="442"/>
      <c r="F42" s="443"/>
      <c r="G42" s="446"/>
      <c r="H42" s="448"/>
      <c r="J42" s="34"/>
      <c r="K42" s="34"/>
      <c r="L42" s="34"/>
      <c r="M42" s="34"/>
      <c r="N42" s="34"/>
      <c r="O42" s="34"/>
      <c r="P42" s="34"/>
      <c r="Q42" s="34"/>
      <c r="R42" s="34"/>
    </row>
    <row r="43" spans="1:18" ht="18" customHeight="1">
      <c r="A43" s="550"/>
      <c r="B43" s="449"/>
      <c r="C43" s="438"/>
      <c r="D43" s="440"/>
      <c r="E43" s="442"/>
      <c r="F43" s="443"/>
      <c r="G43" s="444"/>
      <c r="H43" s="448"/>
      <c r="J43" s="34"/>
      <c r="K43" s="34"/>
      <c r="L43" s="34"/>
      <c r="M43" s="34"/>
      <c r="N43" s="34"/>
      <c r="O43" s="34"/>
      <c r="P43" s="34"/>
      <c r="Q43" s="34"/>
      <c r="R43" s="34"/>
    </row>
    <row r="44" spans="1:18" ht="18" customHeight="1">
      <c r="A44" s="550"/>
      <c r="B44" s="447"/>
      <c r="C44" s="438"/>
      <c r="D44" s="440"/>
      <c r="E44" s="442"/>
      <c r="F44" s="551"/>
      <c r="G44" s="446"/>
      <c r="H44" s="448"/>
      <c r="J44" s="34"/>
      <c r="K44" s="34"/>
      <c r="L44" s="34"/>
      <c r="M44" s="34"/>
      <c r="N44" s="34"/>
      <c r="O44" s="34"/>
      <c r="P44" s="34"/>
      <c r="Q44" s="34"/>
      <c r="R44" s="34"/>
    </row>
    <row r="45" spans="1:18" ht="18" customHeight="1">
      <c r="A45" s="550"/>
      <c r="B45" s="447"/>
      <c r="C45" s="438"/>
      <c r="D45" s="440"/>
      <c r="E45" s="442"/>
      <c r="F45" s="443"/>
      <c r="G45" s="444"/>
      <c r="H45" s="448"/>
      <c r="J45" s="34"/>
      <c r="K45" s="34"/>
      <c r="L45" s="34"/>
      <c r="M45" s="34"/>
      <c r="N45" s="34"/>
      <c r="O45" s="34"/>
      <c r="P45" s="34"/>
      <c r="Q45" s="34"/>
      <c r="R45" s="34"/>
    </row>
    <row r="46" spans="1:18" ht="18" customHeight="1">
      <c r="A46" s="550"/>
      <c r="B46" s="447"/>
      <c r="C46" s="438"/>
      <c r="D46" s="440"/>
      <c r="E46" s="442"/>
      <c r="F46" s="443"/>
      <c r="G46" s="444"/>
      <c r="H46" s="448"/>
      <c r="J46" s="34"/>
      <c r="K46" s="34"/>
      <c r="L46" s="34"/>
      <c r="M46" s="34"/>
      <c r="N46" s="34"/>
      <c r="O46" s="34"/>
      <c r="P46" s="34"/>
      <c r="Q46" s="34"/>
      <c r="R46" s="34"/>
    </row>
    <row r="47" spans="1:18" ht="18" customHeight="1">
      <c r="A47" s="550"/>
      <c r="B47" s="447"/>
      <c r="C47" s="438"/>
      <c r="D47" s="440"/>
      <c r="E47" s="442"/>
      <c r="F47" s="443"/>
      <c r="G47" s="446"/>
      <c r="H47" s="448"/>
      <c r="J47" s="34"/>
      <c r="K47" s="34"/>
      <c r="L47" s="34"/>
      <c r="M47" s="34"/>
      <c r="N47" s="34"/>
      <c r="O47" s="34"/>
      <c r="P47" s="34"/>
      <c r="Q47" s="34"/>
      <c r="R47" s="34"/>
    </row>
    <row r="48" spans="1:18" ht="18" customHeight="1">
      <c r="A48" s="550"/>
      <c r="B48" s="447"/>
      <c r="C48" s="438"/>
      <c r="D48" s="440"/>
      <c r="E48" s="442"/>
      <c r="F48" s="443"/>
      <c r="G48" s="446"/>
      <c r="H48" s="448"/>
      <c r="J48" s="34"/>
      <c r="K48" s="34"/>
      <c r="L48" s="34"/>
      <c r="M48" s="34"/>
      <c r="N48" s="34"/>
      <c r="O48" s="34"/>
      <c r="P48" s="34"/>
      <c r="Q48" s="34"/>
      <c r="R48" s="34"/>
    </row>
    <row r="49" spans="1:18" ht="18" customHeight="1">
      <c r="A49" s="550"/>
      <c r="B49" s="449"/>
      <c r="C49" s="438"/>
      <c r="D49" s="440"/>
      <c r="E49" s="442"/>
      <c r="F49" s="443"/>
      <c r="G49" s="446"/>
      <c r="H49" s="448"/>
      <c r="J49" s="34"/>
      <c r="K49" s="34"/>
      <c r="L49" s="34"/>
      <c r="M49" s="34"/>
      <c r="N49" s="34"/>
      <c r="O49" s="34"/>
      <c r="P49" s="34"/>
      <c r="Q49" s="34"/>
      <c r="R49" s="34"/>
    </row>
    <row r="50" spans="1:18" ht="18" customHeight="1">
      <c r="A50" s="550"/>
      <c r="B50" s="447"/>
      <c r="C50" s="438"/>
      <c r="D50" s="440"/>
      <c r="E50" s="442"/>
      <c r="F50" s="443"/>
      <c r="G50" s="446"/>
      <c r="H50" s="448"/>
      <c r="J50" s="34"/>
      <c r="K50" s="34"/>
      <c r="L50" s="34"/>
      <c r="M50" s="34"/>
      <c r="N50" s="34"/>
      <c r="O50" s="34"/>
      <c r="P50" s="34"/>
      <c r="Q50" s="34"/>
      <c r="R50" s="34"/>
    </row>
    <row r="51" spans="1:18" ht="18" customHeight="1">
      <c r="A51" s="550"/>
      <c r="B51" s="449"/>
      <c r="C51" s="438"/>
      <c r="D51" s="440"/>
      <c r="E51" s="442"/>
      <c r="F51" s="443"/>
      <c r="G51" s="446"/>
      <c r="H51" s="448"/>
      <c r="J51" s="34"/>
      <c r="K51" s="34"/>
      <c r="L51" s="34"/>
      <c r="M51" s="34"/>
      <c r="N51" s="34"/>
      <c r="O51" s="34"/>
      <c r="P51" s="34"/>
      <c r="Q51" s="34"/>
      <c r="R51" s="34"/>
    </row>
    <row r="52" spans="1:18" ht="18" customHeight="1">
      <c r="A52" s="550"/>
      <c r="B52" s="449"/>
      <c r="C52" s="438"/>
      <c r="D52" s="440"/>
      <c r="E52" s="442"/>
      <c r="F52" s="443"/>
      <c r="G52" s="446"/>
      <c r="H52" s="448"/>
      <c r="J52" s="34"/>
      <c r="K52" s="34"/>
      <c r="L52" s="34"/>
      <c r="M52" s="34"/>
      <c r="N52" s="34"/>
      <c r="O52" s="34"/>
      <c r="P52" s="34"/>
      <c r="Q52" s="34"/>
      <c r="R52" s="34"/>
    </row>
    <row r="53" spans="1:18" ht="18" customHeight="1">
      <c r="A53" s="550"/>
      <c r="B53" s="449"/>
      <c r="C53" s="438"/>
      <c r="D53" s="440"/>
      <c r="E53" s="442"/>
      <c r="F53" s="443"/>
      <c r="G53" s="446"/>
      <c r="H53" s="448"/>
      <c r="J53" s="34"/>
      <c r="K53" s="34"/>
      <c r="L53" s="34"/>
      <c r="M53" s="34"/>
      <c r="N53" s="34"/>
      <c r="O53" s="34"/>
      <c r="P53" s="34"/>
      <c r="Q53" s="34"/>
      <c r="R53" s="34"/>
    </row>
    <row r="54" spans="1:18" ht="18" customHeight="1">
      <c r="A54" s="550"/>
      <c r="B54" s="449"/>
      <c r="C54" s="438"/>
      <c r="D54" s="440"/>
      <c r="E54" s="442"/>
      <c r="F54" s="443"/>
      <c r="G54" s="446"/>
      <c r="H54" s="448"/>
      <c r="J54" s="34"/>
      <c r="K54" s="34"/>
      <c r="L54" s="34"/>
      <c r="M54" s="34"/>
      <c r="N54" s="34"/>
      <c r="O54" s="34"/>
      <c r="P54" s="34"/>
      <c r="Q54" s="34"/>
      <c r="R54" s="34"/>
    </row>
    <row r="55" spans="1:18" ht="18" customHeight="1">
      <c r="A55" s="550"/>
      <c r="B55" s="449"/>
      <c r="C55" s="438"/>
      <c r="D55" s="440"/>
      <c r="E55" s="442"/>
      <c r="F55" s="443"/>
      <c r="G55" s="444"/>
      <c r="H55" s="448"/>
      <c r="J55" s="34"/>
      <c r="K55" s="34"/>
      <c r="L55" s="34"/>
      <c r="M55" s="34"/>
      <c r="N55" s="34"/>
      <c r="O55" s="34"/>
      <c r="P55" s="34"/>
      <c r="Q55" s="34"/>
      <c r="R55" s="34"/>
    </row>
    <row r="56" spans="1:18" ht="18" customHeight="1">
      <c r="A56" s="550"/>
      <c r="B56" s="449"/>
      <c r="C56" s="438"/>
      <c r="D56" s="440"/>
      <c r="E56" s="442"/>
      <c r="F56" s="551"/>
      <c r="G56" s="446"/>
      <c r="H56" s="448"/>
      <c r="J56" s="34"/>
      <c r="K56" s="34"/>
      <c r="L56" s="34"/>
      <c r="M56" s="34"/>
      <c r="N56" s="34"/>
      <c r="O56" s="34"/>
      <c r="P56" s="34"/>
      <c r="Q56" s="34"/>
      <c r="R56" s="34"/>
    </row>
    <row r="57" spans="1:18" ht="18" customHeight="1">
      <c r="A57" s="550"/>
      <c r="B57" s="449"/>
      <c r="C57" s="438"/>
      <c r="D57" s="440"/>
      <c r="E57" s="442"/>
      <c r="F57" s="443"/>
      <c r="G57" s="444"/>
      <c r="H57" s="448"/>
      <c r="J57" s="34"/>
      <c r="K57" s="34"/>
      <c r="L57" s="34"/>
      <c r="M57" s="34"/>
      <c r="N57" s="34"/>
      <c r="O57" s="34"/>
      <c r="P57" s="34"/>
      <c r="Q57" s="34"/>
      <c r="R57" s="34"/>
    </row>
    <row r="58" spans="1:18" ht="18" customHeight="1">
      <c r="A58" s="550"/>
      <c r="B58" s="449"/>
      <c r="C58" s="438"/>
      <c r="D58" s="440"/>
      <c r="E58" s="442"/>
      <c r="F58" s="443"/>
      <c r="G58" s="444"/>
      <c r="H58" s="448"/>
      <c r="J58" s="34"/>
      <c r="K58" s="34"/>
      <c r="L58" s="34"/>
      <c r="M58" s="34"/>
      <c r="N58" s="34"/>
      <c r="O58" s="34"/>
      <c r="P58" s="34"/>
      <c r="Q58" s="34"/>
      <c r="R58" s="34"/>
    </row>
    <row r="59" spans="1:18" ht="18" customHeight="1">
      <c r="A59" s="550"/>
      <c r="B59" s="449"/>
      <c r="C59" s="438"/>
      <c r="D59" s="440"/>
      <c r="E59" s="442"/>
      <c r="F59" s="443"/>
      <c r="G59" s="446"/>
      <c r="H59" s="448"/>
      <c r="J59" s="34"/>
      <c r="K59" s="34"/>
      <c r="L59" s="34"/>
      <c r="M59" s="34"/>
      <c r="N59" s="34"/>
      <c r="O59" s="34"/>
      <c r="P59" s="34"/>
      <c r="Q59" s="34"/>
      <c r="R59" s="34"/>
    </row>
    <row r="60" spans="1:18" ht="18" customHeight="1">
      <c r="A60" s="550"/>
      <c r="B60" s="449"/>
      <c r="C60" s="438"/>
      <c r="D60" s="440"/>
      <c r="E60" s="442"/>
      <c r="F60" s="443"/>
      <c r="G60" s="446"/>
      <c r="H60" s="448"/>
      <c r="J60" s="34"/>
      <c r="K60" s="34"/>
      <c r="L60" s="34"/>
      <c r="M60" s="34"/>
      <c r="N60" s="34"/>
      <c r="O60" s="34"/>
      <c r="P60" s="34"/>
      <c r="Q60" s="34"/>
      <c r="R60" s="34"/>
    </row>
    <row r="61" spans="1:18" ht="18" customHeight="1">
      <c r="A61" s="550"/>
      <c r="B61" s="449"/>
      <c r="C61" s="438"/>
      <c r="D61" s="440"/>
      <c r="E61" s="442"/>
      <c r="F61" s="443"/>
      <c r="G61" s="446"/>
      <c r="H61" s="448"/>
      <c r="J61" s="34"/>
      <c r="K61" s="34"/>
      <c r="L61" s="34"/>
      <c r="M61" s="34"/>
      <c r="N61" s="34"/>
      <c r="O61" s="34"/>
      <c r="P61" s="34"/>
      <c r="Q61" s="34"/>
      <c r="R61" s="34"/>
    </row>
    <row r="62" spans="1:18" ht="18" customHeight="1">
      <c r="A62" s="550"/>
      <c r="B62" s="449"/>
      <c r="C62" s="438"/>
      <c r="D62" s="440"/>
      <c r="E62" s="442"/>
      <c r="F62" s="443"/>
      <c r="G62" s="446"/>
      <c r="H62" s="448"/>
      <c r="J62" s="34"/>
      <c r="K62" s="34"/>
      <c r="L62" s="34"/>
      <c r="M62" s="34"/>
      <c r="N62" s="34"/>
      <c r="O62" s="34"/>
      <c r="P62" s="34"/>
      <c r="Q62" s="34"/>
      <c r="R62" s="34"/>
    </row>
    <row r="63" spans="1:18" ht="18" customHeight="1">
      <c r="A63" s="550"/>
      <c r="B63" s="449"/>
      <c r="C63" s="438"/>
      <c r="D63" s="440"/>
      <c r="E63" s="442"/>
      <c r="F63" s="443"/>
      <c r="G63" s="446"/>
      <c r="H63" s="448"/>
      <c r="J63" s="34"/>
      <c r="K63" s="34"/>
      <c r="L63" s="34"/>
      <c r="M63" s="34"/>
      <c r="N63" s="34"/>
      <c r="O63" s="34"/>
      <c r="P63" s="34"/>
      <c r="Q63" s="34"/>
      <c r="R63" s="34"/>
    </row>
    <row r="64" spans="1:18" ht="18" customHeight="1">
      <c r="A64" s="550"/>
      <c r="B64" s="449"/>
      <c r="C64" s="438"/>
      <c r="D64" s="440"/>
      <c r="E64" s="442"/>
      <c r="F64" s="443"/>
      <c r="G64" s="446"/>
      <c r="H64" s="448"/>
      <c r="J64" s="34"/>
      <c r="K64" s="34"/>
      <c r="L64" s="34"/>
      <c r="M64" s="34"/>
      <c r="N64" s="34"/>
      <c r="O64" s="34"/>
      <c r="P64" s="34"/>
      <c r="Q64" s="34"/>
      <c r="R64" s="34"/>
    </row>
    <row r="65" spans="1:18" ht="18" customHeight="1">
      <c r="A65" s="550"/>
      <c r="B65" s="449"/>
      <c r="C65" s="438"/>
      <c r="D65" s="440"/>
      <c r="E65" s="442"/>
      <c r="F65" s="443"/>
      <c r="G65" s="446"/>
      <c r="H65" s="448"/>
      <c r="J65" s="34"/>
      <c r="K65" s="34"/>
      <c r="L65" s="34"/>
      <c r="M65" s="34"/>
      <c r="N65" s="34"/>
      <c r="O65" s="34"/>
      <c r="P65" s="34"/>
      <c r="Q65" s="34"/>
      <c r="R65" s="34"/>
    </row>
    <row r="66" spans="1:18" ht="18" customHeight="1">
      <c r="A66" s="550"/>
      <c r="B66" s="449"/>
      <c r="C66" s="438"/>
      <c r="D66" s="440"/>
      <c r="E66" s="442"/>
      <c r="F66" s="443"/>
      <c r="G66" s="446"/>
      <c r="H66" s="448"/>
      <c r="J66" s="34"/>
      <c r="K66" s="34"/>
      <c r="L66" s="34"/>
      <c r="M66" s="34"/>
      <c r="N66" s="34"/>
      <c r="O66" s="34"/>
      <c r="P66" s="34"/>
      <c r="Q66" s="34"/>
      <c r="R66" s="34"/>
    </row>
    <row r="67" spans="1:18" ht="18" customHeight="1">
      <c r="A67" s="550"/>
      <c r="B67" s="449"/>
      <c r="C67" s="438"/>
      <c r="D67" s="440"/>
      <c r="E67" s="442"/>
      <c r="F67" s="443"/>
      <c r="G67" s="444"/>
      <c r="H67" s="448"/>
      <c r="J67" s="34"/>
      <c r="K67" s="34"/>
      <c r="L67" s="34"/>
      <c r="M67" s="34"/>
      <c r="N67" s="34"/>
      <c r="O67" s="34"/>
      <c r="P67" s="34"/>
      <c r="Q67" s="34"/>
      <c r="R67" s="34"/>
    </row>
    <row r="68" spans="1:18" ht="18" customHeight="1">
      <c r="A68" s="550"/>
      <c r="B68" s="449"/>
      <c r="C68" s="438"/>
      <c r="D68" s="440"/>
      <c r="E68" s="442"/>
      <c r="F68" s="551"/>
      <c r="G68" s="446"/>
      <c r="H68" s="448"/>
      <c r="J68" s="34"/>
      <c r="K68" s="34"/>
      <c r="L68" s="34"/>
      <c r="M68" s="34"/>
      <c r="N68" s="34"/>
      <c r="O68" s="34"/>
      <c r="P68" s="34"/>
      <c r="Q68" s="34"/>
      <c r="R68" s="34"/>
    </row>
    <row r="69" spans="1:18" ht="18" customHeight="1">
      <c r="A69" s="550"/>
      <c r="B69" s="449"/>
      <c r="C69" s="438"/>
      <c r="D69" s="440"/>
      <c r="E69" s="442"/>
      <c r="F69" s="443"/>
      <c r="G69" s="444"/>
      <c r="H69" s="448"/>
      <c r="J69" s="34"/>
      <c r="K69" s="34"/>
      <c r="L69" s="34"/>
      <c r="M69" s="34"/>
      <c r="N69" s="34"/>
      <c r="O69" s="34"/>
      <c r="P69" s="34"/>
      <c r="Q69" s="34"/>
      <c r="R69" s="34"/>
    </row>
    <row r="70" spans="1:18" ht="18" customHeight="1">
      <c r="A70" s="550"/>
      <c r="B70" s="449"/>
      <c r="C70" s="438"/>
      <c r="D70" s="440"/>
      <c r="E70" s="442"/>
      <c r="F70" s="443"/>
      <c r="G70" s="444"/>
      <c r="H70" s="448"/>
      <c r="J70" s="34"/>
      <c r="K70" s="34"/>
      <c r="L70" s="34"/>
      <c r="M70" s="34"/>
      <c r="N70" s="34"/>
      <c r="O70" s="34"/>
      <c r="P70" s="34"/>
      <c r="Q70" s="34"/>
      <c r="R70" s="34"/>
    </row>
    <row r="71" spans="1:18" ht="18" customHeight="1">
      <c r="A71" s="550"/>
      <c r="B71" s="449"/>
      <c r="C71" s="438"/>
      <c r="D71" s="440"/>
      <c r="E71" s="442"/>
      <c r="F71" s="443"/>
      <c r="G71" s="446"/>
      <c r="H71" s="448"/>
      <c r="J71" s="34"/>
      <c r="K71" s="34"/>
      <c r="L71" s="34"/>
      <c r="M71" s="34"/>
      <c r="N71" s="34"/>
      <c r="O71" s="34"/>
      <c r="P71" s="34"/>
      <c r="Q71" s="34"/>
      <c r="R71" s="34"/>
    </row>
    <row r="72" spans="1:18" ht="18" customHeight="1">
      <c r="A72" s="550"/>
      <c r="B72" s="449"/>
      <c r="C72" s="438"/>
      <c r="D72" s="440"/>
      <c r="E72" s="442"/>
      <c r="F72" s="443"/>
      <c r="G72" s="446"/>
      <c r="H72" s="448"/>
      <c r="J72" s="34"/>
      <c r="K72" s="34"/>
      <c r="L72" s="34"/>
      <c r="M72" s="34"/>
      <c r="N72" s="34"/>
      <c r="O72" s="34"/>
      <c r="P72" s="34"/>
      <c r="Q72" s="34"/>
      <c r="R72" s="34"/>
    </row>
    <row r="73" spans="1:18" ht="18" customHeight="1">
      <c r="A73" s="550"/>
      <c r="B73" s="449"/>
      <c r="C73" s="438"/>
      <c r="D73" s="440"/>
      <c r="E73" s="442"/>
      <c r="F73" s="443"/>
      <c r="G73" s="446"/>
      <c r="H73" s="448"/>
      <c r="J73" s="34"/>
      <c r="K73" s="34"/>
      <c r="L73" s="34"/>
      <c r="M73" s="34"/>
      <c r="N73" s="34"/>
      <c r="O73" s="34"/>
      <c r="P73" s="34"/>
      <c r="Q73" s="34"/>
      <c r="R73" s="34"/>
    </row>
    <row r="74" spans="1:18" ht="18" customHeight="1">
      <c r="A74" s="550"/>
      <c r="B74" s="449"/>
      <c r="C74" s="438"/>
      <c r="D74" s="440"/>
      <c r="E74" s="442"/>
      <c r="F74" s="443"/>
      <c r="G74" s="446"/>
      <c r="H74" s="448"/>
      <c r="J74" s="34"/>
      <c r="K74" s="34"/>
      <c r="L74" s="34"/>
      <c r="M74" s="34"/>
      <c r="N74" s="34"/>
      <c r="O74" s="34"/>
      <c r="P74" s="34"/>
      <c r="Q74" s="34"/>
      <c r="R74" s="34"/>
    </row>
    <row r="75" spans="1:18" ht="18" customHeight="1">
      <c r="A75" s="550"/>
      <c r="B75" s="449"/>
      <c r="C75" s="438"/>
      <c r="D75" s="440"/>
      <c r="E75" s="442"/>
      <c r="F75" s="443"/>
      <c r="G75" s="446"/>
      <c r="H75" s="448"/>
      <c r="J75" s="34"/>
      <c r="K75" s="34"/>
      <c r="L75" s="34"/>
      <c r="M75" s="34"/>
      <c r="N75" s="34"/>
      <c r="O75" s="34"/>
      <c r="P75" s="34"/>
      <c r="Q75" s="34"/>
      <c r="R75" s="34"/>
    </row>
    <row r="76" spans="1:18" ht="18" customHeight="1">
      <c r="A76" s="550"/>
      <c r="B76" s="449"/>
      <c r="C76" s="438"/>
      <c r="D76" s="440"/>
      <c r="E76" s="442"/>
      <c r="F76" s="443"/>
      <c r="G76" s="446"/>
      <c r="H76" s="448"/>
      <c r="J76" s="34"/>
      <c r="K76" s="34"/>
      <c r="L76" s="34"/>
      <c r="M76" s="34"/>
      <c r="N76" s="34"/>
      <c r="O76" s="34"/>
      <c r="P76" s="34"/>
      <c r="Q76" s="34"/>
      <c r="R76" s="34"/>
    </row>
    <row r="77" spans="1:18" ht="18" customHeight="1">
      <c r="A77" s="550"/>
      <c r="B77" s="449"/>
      <c r="C77" s="438"/>
      <c r="D77" s="440"/>
      <c r="E77" s="442"/>
      <c r="F77" s="443"/>
      <c r="G77" s="446"/>
      <c r="H77" s="448"/>
      <c r="J77" s="34"/>
      <c r="K77" s="34"/>
      <c r="L77" s="34"/>
      <c r="M77" s="34"/>
      <c r="N77" s="34"/>
      <c r="O77" s="34"/>
      <c r="P77" s="34"/>
      <c r="Q77" s="34"/>
      <c r="R77" s="34"/>
    </row>
    <row r="78" spans="1:18" ht="18" customHeight="1">
      <c r="A78" s="550"/>
      <c r="B78" s="449"/>
      <c r="C78" s="438"/>
      <c r="D78" s="440"/>
      <c r="E78" s="442"/>
      <c r="F78" s="443"/>
      <c r="G78" s="446"/>
      <c r="H78" s="448"/>
      <c r="J78" s="34"/>
      <c r="K78" s="34"/>
      <c r="L78" s="34"/>
      <c r="M78" s="34"/>
      <c r="N78" s="34"/>
      <c r="O78" s="34"/>
      <c r="P78" s="34"/>
      <c r="Q78" s="34"/>
      <c r="R78" s="34"/>
    </row>
    <row r="79" spans="1:18" ht="18" customHeight="1">
      <c r="A79" s="550"/>
      <c r="B79" s="449"/>
      <c r="C79" s="438"/>
      <c r="D79" s="440"/>
      <c r="E79" s="442"/>
      <c r="F79" s="443"/>
      <c r="G79" s="444"/>
      <c r="H79" s="448"/>
      <c r="J79" s="34"/>
      <c r="K79" s="34"/>
      <c r="L79" s="34"/>
      <c r="M79" s="34"/>
      <c r="N79" s="34"/>
      <c r="O79" s="34"/>
      <c r="P79" s="34"/>
      <c r="Q79" s="34"/>
      <c r="R79" s="34"/>
    </row>
    <row r="80" spans="1:18" ht="18" customHeight="1">
      <c r="A80" s="550"/>
      <c r="B80" s="449"/>
      <c r="C80" s="438"/>
      <c r="D80" s="440"/>
      <c r="E80" s="442"/>
      <c r="F80" s="551"/>
      <c r="G80" s="446"/>
      <c r="H80" s="448"/>
      <c r="J80" s="34"/>
      <c r="K80" s="34"/>
      <c r="L80" s="34"/>
      <c r="M80" s="34"/>
      <c r="N80" s="34"/>
      <c r="O80" s="34"/>
      <c r="P80" s="34"/>
      <c r="Q80" s="34"/>
      <c r="R80" s="34"/>
    </row>
    <row r="81" spans="1:18" ht="18" customHeight="1">
      <c r="A81" s="550"/>
      <c r="B81" s="449"/>
      <c r="C81" s="438"/>
      <c r="D81" s="440"/>
      <c r="E81" s="442"/>
      <c r="F81" s="443"/>
      <c r="G81" s="444"/>
      <c r="H81" s="448"/>
      <c r="J81" s="34"/>
      <c r="K81" s="34"/>
      <c r="L81" s="34"/>
      <c r="M81" s="34"/>
      <c r="N81" s="34"/>
      <c r="O81" s="34"/>
      <c r="P81" s="34"/>
      <c r="Q81" s="34"/>
      <c r="R81" s="34"/>
    </row>
    <row r="82" spans="1:18" ht="18" customHeight="1">
      <c r="A82" s="550"/>
      <c r="B82" s="449"/>
      <c r="C82" s="438"/>
      <c r="D82" s="440"/>
      <c r="E82" s="442"/>
      <c r="F82" s="443"/>
      <c r="G82" s="444"/>
      <c r="H82" s="448"/>
      <c r="J82" s="34"/>
      <c r="K82" s="34"/>
      <c r="L82" s="34"/>
      <c r="M82" s="34"/>
      <c r="N82" s="34"/>
      <c r="O82" s="34"/>
      <c r="P82" s="34"/>
      <c r="Q82" s="34"/>
      <c r="R82" s="34"/>
    </row>
    <row r="83" spans="1:18" ht="18" customHeight="1">
      <c r="A83" s="550"/>
      <c r="B83" s="449"/>
      <c r="C83" s="438"/>
      <c r="D83" s="440"/>
      <c r="E83" s="442"/>
      <c r="F83" s="443"/>
      <c r="G83" s="446"/>
      <c r="H83" s="448"/>
      <c r="J83" s="34"/>
      <c r="K83" s="34"/>
      <c r="L83" s="34"/>
      <c r="M83" s="34"/>
      <c r="N83" s="34"/>
      <c r="O83" s="34"/>
      <c r="P83" s="34"/>
      <c r="Q83" s="34"/>
      <c r="R83" s="34"/>
    </row>
    <row r="84" spans="1:18" ht="18" customHeight="1">
      <c r="A84" s="550"/>
      <c r="B84" s="449"/>
      <c r="C84" s="438"/>
      <c r="D84" s="440"/>
      <c r="E84" s="442"/>
      <c r="F84" s="443"/>
      <c r="G84" s="446"/>
      <c r="H84" s="448"/>
      <c r="J84" s="34"/>
      <c r="K84" s="34"/>
      <c r="L84" s="34"/>
      <c r="M84" s="34"/>
      <c r="N84" s="34"/>
      <c r="O84" s="34"/>
      <c r="P84" s="34"/>
      <c r="Q84" s="34"/>
      <c r="R84" s="34"/>
    </row>
    <row r="85" spans="1:18" ht="18" customHeight="1">
      <c r="A85" s="550"/>
      <c r="B85" s="449"/>
      <c r="C85" s="438"/>
      <c r="D85" s="440"/>
      <c r="E85" s="442"/>
      <c r="F85" s="443"/>
      <c r="G85" s="446"/>
      <c r="H85" s="448"/>
      <c r="J85" s="34"/>
      <c r="K85" s="34"/>
      <c r="L85" s="34"/>
      <c r="M85" s="34"/>
      <c r="N85" s="34"/>
      <c r="O85" s="34"/>
      <c r="P85" s="34"/>
      <c r="Q85" s="34"/>
      <c r="R85" s="34"/>
    </row>
    <row r="86" spans="1:18" ht="18" customHeight="1">
      <c r="A86" s="550"/>
      <c r="B86" s="449"/>
      <c r="C86" s="438"/>
      <c r="D86" s="440"/>
      <c r="E86" s="442"/>
      <c r="F86" s="443"/>
      <c r="G86" s="446"/>
      <c r="H86" s="448"/>
      <c r="J86" s="34"/>
      <c r="K86" s="34"/>
      <c r="L86" s="34"/>
      <c r="M86" s="34"/>
      <c r="N86" s="34"/>
      <c r="O86" s="34"/>
      <c r="P86" s="34"/>
      <c r="Q86" s="34"/>
      <c r="R86" s="34"/>
    </row>
    <row r="87" spans="1:18" ht="18" customHeight="1">
      <c r="A87" s="550"/>
      <c r="B87" s="449"/>
      <c r="C87" s="438"/>
      <c r="D87" s="440"/>
      <c r="E87" s="442"/>
      <c r="F87" s="443"/>
      <c r="G87" s="446"/>
      <c r="H87" s="448"/>
      <c r="J87" s="34"/>
      <c r="K87" s="34"/>
      <c r="L87" s="34"/>
      <c r="M87" s="34"/>
      <c r="N87" s="34"/>
      <c r="O87" s="34"/>
      <c r="P87" s="34"/>
      <c r="Q87" s="34"/>
      <c r="R87" s="34"/>
    </row>
    <row r="88" spans="1:18" ht="18" customHeight="1">
      <c r="A88" s="550"/>
      <c r="B88" s="449"/>
      <c r="C88" s="438"/>
      <c r="D88" s="440"/>
      <c r="E88" s="442"/>
      <c r="F88" s="443"/>
      <c r="G88" s="446"/>
      <c r="H88" s="448"/>
      <c r="J88" s="34"/>
      <c r="K88" s="34"/>
      <c r="L88" s="34"/>
      <c r="M88" s="34"/>
      <c r="N88" s="34"/>
      <c r="O88" s="34"/>
      <c r="P88" s="34"/>
      <c r="Q88" s="34"/>
      <c r="R88" s="34"/>
    </row>
    <row r="89" spans="1:18" ht="18" customHeight="1">
      <c r="A89" s="550"/>
      <c r="B89" s="449"/>
      <c r="C89" s="438"/>
      <c r="D89" s="440"/>
      <c r="E89" s="442"/>
      <c r="F89" s="443"/>
      <c r="G89" s="446"/>
      <c r="H89" s="448"/>
      <c r="J89" s="34"/>
      <c r="K89" s="34"/>
      <c r="L89" s="34"/>
      <c r="M89" s="34"/>
      <c r="N89" s="34"/>
      <c r="O89" s="34"/>
      <c r="P89" s="34"/>
      <c r="Q89" s="34"/>
      <c r="R89" s="34"/>
    </row>
    <row r="90" spans="1:18" ht="18" customHeight="1">
      <c r="A90" s="550"/>
      <c r="B90" s="449"/>
      <c r="C90" s="438"/>
      <c r="D90" s="440"/>
      <c r="E90" s="442"/>
      <c r="F90" s="443"/>
      <c r="G90" s="446"/>
      <c r="H90" s="448"/>
      <c r="J90" s="34"/>
      <c r="K90" s="34"/>
      <c r="L90" s="34"/>
      <c r="M90" s="34"/>
      <c r="N90" s="34"/>
      <c r="O90" s="34"/>
      <c r="P90" s="34"/>
      <c r="Q90" s="34"/>
      <c r="R90" s="34"/>
    </row>
    <row r="91" spans="1:18" ht="18" customHeight="1">
      <c r="A91" s="550"/>
      <c r="B91" s="449"/>
      <c r="C91" s="438"/>
      <c r="D91" s="440"/>
      <c r="E91" s="442"/>
      <c r="F91" s="443"/>
      <c r="G91" s="444"/>
      <c r="H91" s="448"/>
      <c r="J91" s="34"/>
      <c r="K91" s="34"/>
      <c r="L91" s="34"/>
      <c r="M91" s="34"/>
      <c r="N91" s="34"/>
      <c r="O91" s="34"/>
      <c r="P91" s="34"/>
      <c r="Q91" s="34"/>
      <c r="R91" s="34"/>
    </row>
    <row r="92" spans="1:18" ht="18" customHeight="1">
      <c r="A92" s="550"/>
      <c r="B92" s="449"/>
      <c r="C92" s="438"/>
      <c r="D92" s="440"/>
      <c r="E92" s="442"/>
      <c r="F92" s="551"/>
      <c r="G92" s="446"/>
      <c r="H92" s="448"/>
      <c r="J92" s="34"/>
      <c r="K92" s="34"/>
      <c r="L92" s="34"/>
      <c r="M92" s="34"/>
      <c r="N92" s="34"/>
      <c r="O92" s="34"/>
      <c r="P92" s="34"/>
      <c r="Q92" s="34"/>
      <c r="R92" s="34"/>
    </row>
    <row r="93" spans="1:18" ht="18" customHeight="1">
      <c r="A93" s="550"/>
      <c r="B93" s="449"/>
      <c r="C93" s="438"/>
      <c r="D93" s="440"/>
      <c r="E93" s="442"/>
      <c r="F93" s="443"/>
      <c r="G93" s="444"/>
      <c r="H93" s="448"/>
      <c r="J93" s="34"/>
      <c r="K93" s="34"/>
      <c r="L93" s="34"/>
      <c r="M93" s="34"/>
      <c r="N93" s="34"/>
      <c r="O93" s="34"/>
      <c r="P93" s="34"/>
      <c r="Q93" s="34"/>
      <c r="R93" s="34"/>
    </row>
    <row r="94" spans="1:18" ht="18" customHeight="1">
      <c r="A94" s="550"/>
      <c r="B94" s="449"/>
      <c r="C94" s="438"/>
      <c r="D94" s="440"/>
      <c r="E94" s="442"/>
      <c r="F94" s="443"/>
      <c r="G94" s="444"/>
      <c r="H94" s="448"/>
      <c r="J94" s="34"/>
      <c r="K94" s="34"/>
      <c r="L94" s="34"/>
      <c r="M94" s="34"/>
      <c r="N94" s="34"/>
      <c r="O94" s="34"/>
      <c r="P94" s="34"/>
      <c r="Q94" s="34"/>
      <c r="R94" s="34"/>
    </row>
    <row r="95" spans="1:18" ht="18" customHeight="1">
      <c r="A95" s="550"/>
      <c r="B95" s="449"/>
      <c r="C95" s="438"/>
      <c r="D95" s="440"/>
      <c r="E95" s="442"/>
      <c r="F95" s="443"/>
      <c r="G95" s="446"/>
      <c r="H95" s="448"/>
      <c r="J95" s="34"/>
      <c r="K95" s="34"/>
      <c r="L95" s="34"/>
      <c r="M95" s="34"/>
      <c r="N95" s="34"/>
      <c r="O95" s="34"/>
      <c r="P95" s="34"/>
      <c r="Q95" s="34"/>
      <c r="R95" s="34"/>
    </row>
    <row r="96" spans="1:18" ht="18" customHeight="1">
      <c r="A96" s="550"/>
      <c r="B96" s="449"/>
      <c r="C96" s="438"/>
      <c r="D96" s="440"/>
      <c r="E96" s="442"/>
      <c r="F96" s="443"/>
      <c r="G96" s="446"/>
      <c r="H96" s="448"/>
      <c r="J96" s="34"/>
      <c r="K96" s="34"/>
      <c r="L96" s="34"/>
      <c r="M96" s="34"/>
      <c r="N96" s="34"/>
      <c r="O96" s="34"/>
      <c r="P96" s="34"/>
      <c r="Q96" s="34"/>
      <c r="R96" s="34"/>
    </row>
    <row r="97" spans="1:18" ht="18" customHeight="1">
      <c r="A97" s="550"/>
      <c r="B97" s="449"/>
      <c r="C97" s="438"/>
      <c r="D97" s="440"/>
      <c r="E97" s="442"/>
      <c r="F97" s="443"/>
      <c r="G97" s="446"/>
      <c r="H97" s="448"/>
      <c r="J97" s="34"/>
      <c r="K97" s="34"/>
      <c r="L97" s="34"/>
      <c r="M97" s="34"/>
      <c r="N97" s="34"/>
      <c r="O97" s="34"/>
      <c r="P97" s="34"/>
      <c r="Q97" s="34"/>
      <c r="R97" s="34"/>
    </row>
    <row r="98" spans="1:18" ht="18" customHeight="1">
      <c r="A98" s="550"/>
      <c r="B98" s="449"/>
      <c r="C98" s="438"/>
      <c r="D98" s="440"/>
      <c r="E98" s="442"/>
      <c r="F98" s="443"/>
      <c r="G98" s="446"/>
      <c r="H98" s="448"/>
      <c r="J98" s="34"/>
      <c r="K98" s="34"/>
      <c r="L98" s="34"/>
      <c r="M98" s="34"/>
      <c r="N98" s="34"/>
      <c r="O98" s="34"/>
      <c r="P98" s="34"/>
      <c r="Q98" s="34"/>
      <c r="R98" s="34"/>
    </row>
    <row r="99" spans="1:18" ht="18" customHeight="1">
      <c r="A99" s="550"/>
      <c r="B99" s="449"/>
      <c r="C99" s="438"/>
      <c r="D99" s="440"/>
      <c r="E99" s="442"/>
      <c r="F99" s="443"/>
      <c r="G99" s="446"/>
      <c r="H99" s="448"/>
      <c r="J99" s="34"/>
      <c r="K99" s="34"/>
      <c r="L99" s="34"/>
      <c r="M99" s="34"/>
      <c r="N99" s="34"/>
      <c r="O99" s="34"/>
      <c r="P99" s="34"/>
      <c r="Q99" s="34"/>
      <c r="R99" s="34"/>
    </row>
    <row r="100" spans="1:18" ht="18" customHeight="1">
      <c r="A100" s="550"/>
      <c r="B100" s="449"/>
      <c r="C100" s="438"/>
      <c r="D100" s="440"/>
      <c r="E100" s="442"/>
      <c r="F100" s="443"/>
      <c r="G100" s="446"/>
      <c r="H100" s="448"/>
      <c r="J100" s="34"/>
      <c r="K100" s="34"/>
      <c r="L100" s="34"/>
      <c r="M100" s="34"/>
      <c r="N100" s="34"/>
      <c r="O100" s="34"/>
      <c r="P100" s="34"/>
      <c r="Q100" s="34"/>
      <c r="R100" s="34"/>
    </row>
    <row r="101" spans="1:18" ht="18" customHeight="1">
      <c r="A101" s="550"/>
      <c r="B101" s="449"/>
      <c r="C101" s="438"/>
      <c r="D101" s="440"/>
      <c r="E101" s="442"/>
      <c r="F101" s="443"/>
      <c r="G101" s="446"/>
      <c r="H101" s="448"/>
      <c r="J101" s="34"/>
      <c r="K101" s="34"/>
      <c r="L101" s="34"/>
      <c r="M101" s="34"/>
      <c r="N101" s="34"/>
      <c r="O101" s="34"/>
      <c r="P101" s="34"/>
      <c r="Q101" s="34"/>
      <c r="R101" s="34"/>
    </row>
    <row r="102" spans="1:18" ht="18" customHeight="1">
      <c r="A102" s="550"/>
      <c r="B102" s="449"/>
      <c r="C102" s="438"/>
      <c r="D102" s="440"/>
      <c r="E102" s="442"/>
      <c r="F102" s="443"/>
      <c r="G102" s="446"/>
      <c r="H102" s="448"/>
      <c r="J102" s="34"/>
      <c r="K102" s="34"/>
      <c r="L102" s="34"/>
      <c r="M102" s="34"/>
      <c r="N102" s="34"/>
      <c r="O102" s="34"/>
      <c r="P102" s="34"/>
      <c r="Q102" s="34"/>
      <c r="R102" s="34"/>
    </row>
    <row r="103" spans="1:18" ht="18" customHeight="1">
      <c r="A103" s="550"/>
      <c r="B103" s="447"/>
      <c r="C103" s="438"/>
      <c r="D103" s="440"/>
      <c r="E103" s="442"/>
      <c r="F103" s="443"/>
      <c r="G103" s="444"/>
      <c r="H103" s="448"/>
      <c r="J103" s="34"/>
      <c r="K103" s="34"/>
      <c r="L103" s="34"/>
      <c r="M103" s="34"/>
      <c r="N103" s="34"/>
      <c r="O103" s="34"/>
      <c r="P103" s="34"/>
      <c r="Q103" s="34"/>
      <c r="R103" s="34"/>
    </row>
    <row r="104" spans="1:18" ht="18" customHeight="1">
      <c r="A104" s="550"/>
      <c r="B104" s="447"/>
      <c r="C104" s="438"/>
      <c r="D104" s="440"/>
      <c r="E104" s="442"/>
      <c r="F104" s="551"/>
      <c r="G104" s="446"/>
      <c r="H104" s="448"/>
      <c r="J104" s="34"/>
      <c r="K104" s="34"/>
      <c r="L104" s="34"/>
      <c r="M104" s="34"/>
      <c r="N104" s="34"/>
      <c r="O104" s="34"/>
      <c r="P104" s="34"/>
      <c r="Q104" s="34"/>
      <c r="R104" s="34"/>
    </row>
    <row r="105" spans="1:18" ht="18" customHeight="1">
      <c r="A105" s="550"/>
      <c r="B105" s="449"/>
      <c r="C105" s="438"/>
      <c r="D105" s="440"/>
      <c r="E105" s="442"/>
      <c r="F105" s="443"/>
      <c r="G105" s="444"/>
      <c r="H105" s="448"/>
      <c r="J105" s="34"/>
      <c r="K105" s="34"/>
      <c r="L105" s="34"/>
      <c r="M105" s="34"/>
      <c r="N105" s="34"/>
      <c r="O105" s="34"/>
      <c r="P105" s="34"/>
      <c r="Q105" s="34"/>
      <c r="R105" s="34"/>
    </row>
    <row r="106" spans="1:18" ht="18" customHeight="1">
      <c r="A106" s="550"/>
      <c r="B106" s="449"/>
      <c r="C106" s="438"/>
      <c r="D106" s="440"/>
      <c r="E106" s="442"/>
      <c r="F106" s="443"/>
      <c r="G106" s="444"/>
      <c r="H106" s="448"/>
      <c r="J106" s="34"/>
      <c r="K106" s="34"/>
      <c r="L106" s="34"/>
      <c r="M106" s="34"/>
      <c r="N106" s="34"/>
      <c r="O106" s="34"/>
      <c r="P106" s="34"/>
      <c r="Q106" s="34"/>
      <c r="R106" s="34"/>
    </row>
    <row r="107" spans="1:18" ht="18" customHeight="1">
      <c r="A107" s="550"/>
      <c r="B107" s="449"/>
      <c r="C107" s="438"/>
      <c r="D107" s="440"/>
      <c r="E107" s="442"/>
      <c r="F107" s="443"/>
      <c r="G107" s="446"/>
      <c r="H107" s="448"/>
      <c r="J107" s="34"/>
      <c r="K107" s="34"/>
      <c r="L107" s="34"/>
      <c r="M107" s="34"/>
      <c r="N107" s="34"/>
      <c r="O107" s="34"/>
      <c r="P107" s="34"/>
      <c r="Q107" s="34"/>
      <c r="R107" s="34"/>
    </row>
    <row r="108" spans="1:18" ht="18" customHeight="1">
      <c r="A108" s="550"/>
      <c r="B108" s="449"/>
      <c r="C108" s="438"/>
      <c r="D108" s="440"/>
      <c r="E108" s="442"/>
      <c r="F108" s="443"/>
      <c r="G108" s="446"/>
      <c r="H108" s="448"/>
      <c r="J108" s="34"/>
      <c r="K108" s="34"/>
      <c r="L108" s="34"/>
      <c r="M108" s="34"/>
      <c r="N108" s="34"/>
      <c r="O108" s="34"/>
      <c r="P108" s="34"/>
      <c r="Q108" s="34"/>
      <c r="R108" s="34"/>
    </row>
    <row r="109" spans="1:18" ht="18" customHeight="1">
      <c r="A109" s="550"/>
      <c r="B109" s="449"/>
      <c r="C109" s="438"/>
      <c r="D109" s="440"/>
      <c r="E109" s="442"/>
      <c r="F109" s="443"/>
      <c r="G109" s="446"/>
      <c r="H109" s="448"/>
      <c r="J109" s="34"/>
      <c r="K109" s="34"/>
      <c r="L109" s="34"/>
      <c r="M109" s="34"/>
      <c r="N109" s="34"/>
      <c r="O109" s="34"/>
      <c r="P109" s="34"/>
      <c r="Q109" s="34"/>
      <c r="R109" s="34"/>
    </row>
    <row r="110" spans="1:18" ht="18" customHeight="1">
      <c r="A110" s="550"/>
      <c r="B110" s="449"/>
      <c r="C110" s="438"/>
      <c r="D110" s="440"/>
      <c r="E110" s="442"/>
      <c r="F110" s="443"/>
      <c r="G110" s="446"/>
      <c r="H110" s="448"/>
      <c r="J110" s="34"/>
      <c r="K110" s="34"/>
      <c r="L110" s="34"/>
      <c r="M110" s="34"/>
      <c r="N110" s="34"/>
      <c r="O110" s="34"/>
      <c r="P110" s="34"/>
      <c r="Q110" s="34"/>
      <c r="R110" s="34"/>
    </row>
    <row r="111" spans="1:18" ht="18" customHeight="1">
      <c r="A111" s="550"/>
      <c r="B111" s="449"/>
      <c r="C111" s="438"/>
      <c r="D111" s="440"/>
      <c r="E111" s="442"/>
      <c r="F111" s="443"/>
      <c r="G111" s="446"/>
      <c r="H111" s="448"/>
      <c r="J111" s="34"/>
      <c r="K111" s="34"/>
      <c r="L111" s="34"/>
      <c r="M111" s="34"/>
      <c r="N111" s="34"/>
      <c r="O111" s="34"/>
      <c r="P111" s="34"/>
      <c r="Q111" s="34"/>
      <c r="R111" s="34"/>
    </row>
    <row r="112" spans="1:18" ht="18" customHeight="1">
      <c r="A112" s="550"/>
      <c r="B112" s="449"/>
      <c r="C112" s="438"/>
      <c r="D112" s="440"/>
      <c r="E112" s="442"/>
      <c r="F112" s="443"/>
      <c r="G112" s="446"/>
      <c r="H112" s="448"/>
      <c r="J112" s="34"/>
      <c r="K112" s="34"/>
      <c r="L112" s="34"/>
      <c r="M112" s="34"/>
      <c r="N112" s="34"/>
      <c r="O112" s="34"/>
      <c r="P112" s="34"/>
      <c r="Q112" s="34"/>
      <c r="R112" s="34"/>
    </row>
    <row r="113" spans="1:18" ht="18" customHeight="1">
      <c r="A113" s="550"/>
      <c r="B113" s="449"/>
      <c r="C113" s="438"/>
      <c r="D113" s="440"/>
      <c r="E113" s="442"/>
      <c r="F113" s="443"/>
      <c r="G113" s="446"/>
      <c r="H113" s="448"/>
      <c r="J113" s="34"/>
      <c r="K113" s="34"/>
      <c r="L113" s="34"/>
      <c r="M113" s="34"/>
      <c r="N113" s="34"/>
      <c r="O113" s="34"/>
      <c r="P113" s="34"/>
      <c r="Q113" s="34"/>
      <c r="R113" s="34"/>
    </row>
    <row r="114" spans="1:18" ht="18" customHeight="1">
      <c r="A114" s="550"/>
      <c r="B114" s="449"/>
      <c r="C114" s="438"/>
      <c r="D114" s="440"/>
      <c r="E114" s="442"/>
      <c r="F114" s="443"/>
      <c r="G114" s="446"/>
      <c r="H114" s="448"/>
      <c r="J114" s="34"/>
      <c r="K114" s="34"/>
      <c r="L114" s="34"/>
      <c r="M114" s="34"/>
      <c r="N114" s="34"/>
      <c r="O114" s="34"/>
      <c r="P114" s="34"/>
      <c r="Q114" s="34"/>
      <c r="R114" s="34"/>
    </row>
    <row r="115" spans="1:18" ht="18" customHeight="1">
      <c r="A115" s="550"/>
      <c r="B115" s="447"/>
      <c r="C115" s="438"/>
      <c r="D115" s="440"/>
      <c r="E115" s="442"/>
      <c r="F115" s="443"/>
      <c r="G115" s="444"/>
      <c r="H115" s="448"/>
      <c r="J115" s="34"/>
      <c r="K115" s="34"/>
      <c r="L115" s="34"/>
      <c r="M115" s="34"/>
      <c r="N115" s="34"/>
      <c r="O115" s="34"/>
      <c r="P115" s="34"/>
      <c r="Q115" s="34"/>
      <c r="R115" s="34"/>
    </row>
    <row r="116" spans="1:18" ht="18" customHeight="1">
      <c r="A116" s="550"/>
      <c r="B116" s="447"/>
      <c r="C116" s="438"/>
      <c r="D116" s="440"/>
      <c r="E116" s="442"/>
      <c r="F116" s="551"/>
      <c r="G116" s="446"/>
      <c r="H116" s="448"/>
      <c r="J116" s="34"/>
      <c r="K116" s="34"/>
      <c r="L116" s="34"/>
      <c r="M116" s="34"/>
      <c r="N116" s="34"/>
      <c r="O116" s="34"/>
      <c r="P116" s="34"/>
      <c r="Q116" s="34"/>
      <c r="R116" s="34"/>
    </row>
    <row r="117" spans="1:18" ht="18" customHeight="1">
      <c r="A117" s="550"/>
      <c r="B117" s="447"/>
      <c r="C117" s="438"/>
      <c r="D117" s="440"/>
      <c r="E117" s="442"/>
      <c r="F117" s="443"/>
      <c r="G117" s="444"/>
      <c r="H117" s="448"/>
      <c r="J117" s="34"/>
      <c r="K117" s="34"/>
      <c r="L117" s="34"/>
      <c r="M117" s="34"/>
      <c r="N117" s="34"/>
      <c r="O117" s="34"/>
      <c r="P117" s="34"/>
      <c r="Q117" s="34"/>
      <c r="R117" s="34"/>
    </row>
    <row r="118" spans="1:18" ht="18" customHeight="1">
      <c r="A118" s="550"/>
      <c r="B118" s="447"/>
      <c r="C118" s="438"/>
      <c r="D118" s="440"/>
      <c r="E118" s="442"/>
      <c r="F118" s="443"/>
      <c r="G118" s="444"/>
      <c r="H118" s="448"/>
      <c r="J118" s="34"/>
      <c r="K118" s="34"/>
      <c r="L118" s="34"/>
      <c r="M118" s="34"/>
      <c r="N118" s="34"/>
      <c r="O118" s="34"/>
      <c r="P118" s="34"/>
      <c r="Q118" s="34"/>
      <c r="R118" s="34"/>
    </row>
    <row r="119" spans="1:18" ht="18" customHeight="1">
      <c r="A119" s="550"/>
      <c r="B119" s="447"/>
      <c r="C119" s="438"/>
      <c r="D119" s="440"/>
      <c r="E119" s="442"/>
      <c r="F119" s="443"/>
      <c r="G119" s="446"/>
      <c r="H119" s="448"/>
      <c r="J119" s="34"/>
      <c r="K119" s="34"/>
      <c r="L119" s="34"/>
      <c r="M119" s="34"/>
      <c r="N119" s="34"/>
      <c r="O119" s="34"/>
      <c r="P119" s="34"/>
      <c r="Q119" s="34"/>
      <c r="R119" s="34"/>
    </row>
    <row r="120" spans="1:18" ht="18" customHeight="1">
      <c r="A120" s="550"/>
      <c r="B120" s="447"/>
      <c r="C120" s="438"/>
      <c r="D120" s="440"/>
      <c r="E120" s="442"/>
      <c r="F120" s="443"/>
      <c r="G120" s="446"/>
      <c r="H120" s="448"/>
      <c r="J120" s="34"/>
      <c r="K120" s="34"/>
      <c r="L120" s="34"/>
      <c r="M120" s="34"/>
      <c r="N120" s="34"/>
      <c r="O120" s="34"/>
      <c r="P120" s="34"/>
      <c r="Q120" s="34"/>
      <c r="R120" s="34"/>
    </row>
    <row r="121" spans="1:18" ht="18" customHeight="1">
      <c r="A121" s="550"/>
      <c r="B121" s="447"/>
      <c r="C121" s="438"/>
      <c r="D121" s="440"/>
      <c r="E121" s="442"/>
      <c r="F121" s="443"/>
      <c r="G121" s="446"/>
      <c r="H121" s="448"/>
      <c r="J121" s="34"/>
      <c r="K121" s="34"/>
      <c r="L121" s="34"/>
      <c r="M121" s="34"/>
      <c r="N121" s="34"/>
      <c r="O121" s="34"/>
      <c r="P121" s="34"/>
      <c r="Q121" s="34"/>
      <c r="R121" s="34"/>
    </row>
    <row r="122" spans="1:18" ht="18" customHeight="1">
      <c r="A122" s="550"/>
      <c r="B122" s="447"/>
      <c r="C122" s="438"/>
      <c r="D122" s="440"/>
      <c r="E122" s="442"/>
      <c r="F122" s="443"/>
      <c r="G122" s="446"/>
      <c r="H122" s="448"/>
      <c r="J122" s="34"/>
      <c r="K122" s="34"/>
      <c r="L122" s="34"/>
      <c r="M122" s="34"/>
      <c r="N122" s="34"/>
      <c r="O122" s="34"/>
      <c r="P122" s="34"/>
      <c r="Q122" s="34"/>
      <c r="R122" s="34"/>
    </row>
    <row r="123" spans="1:18" ht="18" customHeight="1">
      <c r="A123" s="550"/>
      <c r="B123" s="447"/>
      <c r="C123" s="438"/>
      <c r="D123" s="440"/>
      <c r="E123" s="442"/>
      <c r="F123" s="443"/>
      <c r="G123" s="446"/>
      <c r="H123" s="448"/>
      <c r="J123" s="34"/>
      <c r="K123" s="34"/>
      <c r="L123" s="34"/>
      <c r="M123" s="34"/>
      <c r="N123" s="34"/>
      <c r="O123" s="34"/>
      <c r="P123" s="34"/>
      <c r="Q123" s="34"/>
      <c r="R123" s="34"/>
    </row>
    <row r="124" spans="1:18" ht="18" customHeight="1">
      <c r="A124" s="550"/>
      <c r="B124" s="447"/>
      <c r="C124" s="438"/>
      <c r="D124" s="440"/>
      <c r="E124" s="442"/>
      <c r="F124" s="443"/>
      <c r="G124" s="446"/>
      <c r="H124" s="448"/>
      <c r="J124" s="34"/>
      <c r="K124" s="34"/>
      <c r="L124" s="34"/>
      <c r="M124" s="34"/>
      <c r="N124" s="34"/>
      <c r="O124" s="34"/>
      <c r="P124" s="34"/>
      <c r="Q124" s="34"/>
      <c r="R124" s="34"/>
    </row>
    <row r="125" spans="1:18" ht="18" customHeight="1">
      <c r="A125" s="550"/>
      <c r="B125" s="447"/>
      <c r="C125" s="438"/>
      <c r="D125" s="440"/>
      <c r="E125" s="442"/>
      <c r="F125" s="443"/>
      <c r="G125" s="446"/>
      <c r="H125" s="448"/>
      <c r="J125" s="34"/>
      <c r="K125" s="34"/>
      <c r="L125" s="34"/>
      <c r="M125" s="34"/>
      <c r="N125" s="34"/>
      <c r="O125" s="34"/>
      <c r="P125" s="34"/>
      <c r="Q125" s="34"/>
      <c r="R125" s="34"/>
    </row>
    <row r="126" spans="1:18" ht="18" customHeight="1">
      <c r="A126" s="550"/>
      <c r="B126" s="447"/>
      <c r="C126" s="438"/>
      <c r="D126" s="440"/>
      <c r="E126" s="442"/>
      <c r="F126" s="443"/>
      <c r="G126" s="446"/>
      <c r="H126" s="448"/>
      <c r="J126" s="34"/>
      <c r="K126" s="34"/>
      <c r="L126" s="34"/>
      <c r="M126" s="34"/>
      <c r="N126" s="34"/>
      <c r="O126" s="34"/>
      <c r="P126" s="34"/>
      <c r="Q126" s="34"/>
      <c r="R126" s="34"/>
    </row>
    <row r="127" spans="1:18" ht="18" customHeight="1">
      <c r="A127" s="550"/>
      <c r="B127" s="447"/>
      <c r="C127" s="438"/>
      <c r="D127" s="440"/>
      <c r="E127" s="442"/>
      <c r="F127" s="443"/>
      <c r="G127" s="444"/>
      <c r="H127" s="448"/>
      <c r="J127" s="34"/>
      <c r="K127" s="34"/>
      <c r="L127" s="34"/>
      <c r="M127" s="34"/>
      <c r="N127" s="34"/>
      <c r="O127" s="34"/>
      <c r="P127" s="34"/>
      <c r="Q127" s="34"/>
      <c r="R127" s="34"/>
    </row>
    <row r="128" spans="1:18" ht="18" customHeight="1">
      <c r="A128" s="550"/>
      <c r="B128" s="447"/>
      <c r="C128" s="438"/>
      <c r="D128" s="440"/>
      <c r="E128" s="442"/>
      <c r="F128" s="551"/>
      <c r="G128" s="446"/>
      <c r="H128" s="448"/>
      <c r="J128" s="34"/>
      <c r="K128" s="34"/>
      <c r="L128" s="34"/>
      <c r="M128" s="34"/>
      <c r="N128" s="34"/>
      <c r="O128" s="34"/>
      <c r="P128" s="34"/>
      <c r="Q128" s="34"/>
      <c r="R128" s="34"/>
    </row>
    <row r="129" spans="1:18" ht="18" customHeight="1">
      <c r="A129" s="550"/>
      <c r="B129" s="447"/>
      <c r="C129" s="438"/>
      <c r="D129" s="440"/>
      <c r="E129" s="442"/>
      <c r="F129" s="443"/>
      <c r="G129" s="444"/>
      <c r="H129" s="448"/>
      <c r="J129" s="34"/>
      <c r="K129" s="34"/>
      <c r="L129" s="34"/>
      <c r="M129" s="34"/>
      <c r="N129" s="34"/>
      <c r="O129" s="34"/>
      <c r="P129" s="34"/>
      <c r="Q129" s="34"/>
      <c r="R129" s="34"/>
    </row>
    <row r="130" spans="1:18" ht="18" customHeight="1">
      <c r="A130" s="550"/>
      <c r="B130" s="447"/>
      <c r="C130" s="438"/>
      <c r="D130" s="440"/>
      <c r="E130" s="442"/>
      <c r="F130" s="443"/>
      <c r="G130" s="444"/>
      <c r="H130" s="448"/>
      <c r="J130" s="34"/>
      <c r="K130" s="34"/>
      <c r="L130" s="34"/>
      <c r="M130" s="34"/>
      <c r="N130" s="34"/>
      <c r="O130" s="34"/>
      <c r="P130" s="34"/>
      <c r="Q130" s="34"/>
      <c r="R130" s="34"/>
    </row>
    <row r="131" spans="1:18" ht="18" customHeight="1">
      <c r="A131" s="550"/>
      <c r="B131" s="447"/>
      <c r="C131" s="438"/>
      <c r="D131" s="440"/>
      <c r="E131" s="442"/>
      <c r="F131" s="443"/>
      <c r="G131" s="446"/>
      <c r="H131" s="448"/>
      <c r="J131" s="34"/>
      <c r="K131" s="34"/>
      <c r="L131" s="34"/>
      <c r="M131" s="34"/>
      <c r="N131" s="34"/>
      <c r="O131" s="34"/>
      <c r="P131" s="34"/>
      <c r="Q131" s="34"/>
      <c r="R131" s="34"/>
    </row>
    <row r="132" spans="1:18" ht="18" customHeight="1">
      <c r="A132" s="550"/>
      <c r="B132" s="447"/>
      <c r="C132" s="438"/>
      <c r="D132" s="440"/>
      <c r="E132" s="442"/>
      <c r="F132" s="443"/>
      <c r="G132" s="446"/>
      <c r="H132" s="448"/>
      <c r="J132" s="34"/>
      <c r="K132" s="34"/>
      <c r="L132" s="34"/>
      <c r="M132" s="34"/>
      <c r="N132" s="34"/>
      <c r="O132" s="34"/>
      <c r="P132" s="34"/>
      <c r="Q132" s="34"/>
      <c r="R132" s="34"/>
    </row>
    <row r="133" spans="1:18" ht="18" customHeight="1">
      <c r="A133" s="550"/>
      <c r="B133" s="447"/>
      <c r="C133" s="438"/>
      <c r="D133" s="440"/>
      <c r="E133" s="442"/>
      <c r="F133" s="443"/>
      <c r="G133" s="446"/>
      <c r="H133" s="448"/>
      <c r="J133" s="34"/>
      <c r="K133" s="34"/>
      <c r="L133" s="34"/>
      <c r="M133" s="34"/>
      <c r="N133" s="34"/>
      <c r="O133" s="34"/>
      <c r="P133" s="34"/>
      <c r="Q133" s="34"/>
      <c r="R133" s="34"/>
    </row>
    <row r="134" spans="1:18" ht="18" customHeight="1">
      <c r="A134" s="550"/>
      <c r="B134" s="447"/>
      <c r="C134" s="438"/>
      <c r="D134" s="440"/>
      <c r="E134" s="442"/>
      <c r="F134" s="443"/>
      <c r="G134" s="446"/>
      <c r="H134" s="448"/>
      <c r="J134" s="34"/>
      <c r="K134" s="34"/>
      <c r="L134" s="34"/>
      <c r="M134" s="34"/>
      <c r="N134" s="34"/>
      <c r="O134" s="34"/>
      <c r="P134" s="34"/>
      <c r="Q134" s="34"/>
      <c r="R134" s="34"/>
    </row>
    <row r="135" spans="1:18" ht="18" customHeight="1">
      <c r="A135" s="550"/>
      <c r="B135" s="447"/>
      <c r="C135" s="438"/>
      <c r="D135" s="440"/>
      <c r="E135" s="442"/>
      <c r="F135" s="443"/>
      <c r="G135" s="446"/>
      <c r="H135" s="448"/>
      <c r="J135" s="34"/>
      <c r="K135" s="34"/>
      <c r="L135" s="34"/>
      <c r="M135" s="34"/>
      <c r="N135" s="34"/>
      <c r="O135" s="34"/>
      <c r="P135" s="34"/>
      <c r="Q135" s="34"/>
      <c r="R135" s="34"/>
    </row>
    <row r="136" spans="1:18" ht="18" customHeight="1">
      <c r="A136" s="550"/>
      <c r="B136" s="449"/>
      <c r="C136" s="438"/>
      <c r="D136" s="440"/>
      <c r="E136" s="442"/>
      <c r="F136" s="443"/>
      <c r="G136" s="446"/>
      <c r="H136" s="448"/>
      <c r="J136" s="34"/>
      <c r="K136" s="34"/>
      <c r="L136" s="34"/>
      <c r="M136" s="34"/>
      <c r="N136" s="34"/>
      <c r="O136" s="34"/>
      <c r="P136" s="34"/>
      <c r="Q136" s="34"/>
      <c r="R136" s="34"/>
    </row>
    <row r="137" spans="1:18" ht="18" customHeight="1">
      <c r="A137" s="550"/>
      <c r="B137" s="449"/>
      <c r="C137" s="438"/>
      <c r="D137" s="440"/>
      <c r="E137" s="442"/>
      <c r="F137" s="443"/>
      <c r="G137" s="446"/>
      <c r="H137" s="448"/>
      <c r="J137" s="34"/>
      <c r="K137" s="34"/>
      <c r="L137" s="34"/>
      <c r="M137" s="34"/>
      <c r="N137" s="34"/>
      <c r="O137" s="34"/>
      <c r="P137" s="34"/>
      <c r="Q137" s="34"/>
      <c r="R137" s="34"/>
    </row>
    <row r="138" spans="1:18" ht="18" customHeight="1">
      <c r="A138" s="550"/>
      <c r="B138" s="449"/>
      <c r="C138" s="438"/>
      <c r="D138" s="440"/>
      <c r="E138" s="442"/>
      <c r="F138" s="443"/>
      <c r="G138" s="446"/>
      <c r="H138" s="448"/>
      <c r="J138" s="34"/>
      <c r="K138" s="34"/>
      <c r="L138" s="34"/>
      <c r="M138" s="34"/>
      <c r="N138" s="34"/>
      <c r="O138" s="34"/>
      <c r="P138" s="34"/>
      <c r="Q138" s="34"/>
      <c r="R138" s="34"/>
    </row>
    <row r="139" spans="1:18" ht="18" customHeight="1">
      <c r="A139" s="550"/>
      <c r="B139" s="449"/>
      <c r="C139" s="438"/>
      <c r="D139" s="440"/>
      <c r="E139" s="442"/>
      <c r="F139" s="443"/>
      <c r="G139" s="444"/>
      <c r="H139" s="448"/>
      <c r="J139" s="34"/>
      <c r="K139" s="34"/>
      <c r="L139" s="34"/>
      <c r="M139" s="34"/>
      <c r="N139" s="34"/>
      <c r="O139" s="34"/>
      <c r="P139" s="34"/>
      <c r="Q139" s="34"/>
      <c r="R139" s="34"/>
    </row>
    <row r="140" spans="1:18" ht="18" customHeight="1">
      <c r="A140" s="550"/>
      <c r="B140" s="449"/>
      <c r="C140" s="438"/>
      <c r="D140" s="440"/>
      <c r="E140" s="442"/>
      <c r="F140" s="551"/>
      <c r="G140" s="446"/>
      <c r="H140" s="448"/>
      <c r="J140" s="34"/>
      <c r="K140" s="34"/>
      <c r="L140" s="34"/>
      <c r="M140" s="34"/>
      <c r="N140" s="34"/>
      <c r="O140" s="34"/>
      <c r="P140" s="34"/>
      <c r="Q140" s="34"/>
      <c r="R140" s="34"/>
    </row>
    <row r="141" spans="1:18" ht="18" customHeight="1">
      <c r="A141" s="550"/>
      <c r="B141" s="449"/>
      <c r="C141" s="438"/>
      <c r="D141" s="440"/>
      <c r="E141" s="442"/>
      <c r="F141" s="443"/>
      <c r="G141" s="444"/>
      <c r="H141" s="448"/>
      <c r="J141" s="34"/>
      <c r="K141" s="34"/>
      <c r="L141" s="34"/>
      <c r="M141" s="34"/>
      <c r="N141" s="34"/>
      <c r="O141" s="34"/>
      <c r="P141" s="34"/>
      <c r="Q141" s="34"/>
      <c r="R141" s="34"/>
    </row>
    <row r="142" spans="1:18" ht="18" customHeight="1">
      <c r="A142" s="550"/>
      <c r="B142" s="449"/>
      <c r="C142" s="438"/>
      <c r="D142" s="440"/>
      <c r="E142" s="442"/>
      <c r="F142" s="443"/>
      <c r="G142" s="444"/>
      <c r="H142" s="448"/>
      <c r="J142" s="34"/>
      <c r="K142" s="34"/>
      <c r="L142" s="34"/>
      <c r="M142" s="34"/>
      <c r="N142" s="34"/>
      <c r="O142" s="34"/>
      <c r="P142" s="34"/>
      <c r="Q142" s="34"/>
      <c r="R142" s="34"/>
    </row>
    <row r="143" spans="1:18" ht="18" customHeight="1">
      <c r="A143" s="550"/>
      <c r="B143" s="449"/>
      <c r="C143" s="438"/>
      <c r="D143" s="440"/>
      <c r="E143" s="442"/>
      <c r="F143" s="443"/>
      <c r="G143" s="446"/>
      <c r="H143" s="448"/>
      <c r="J143" s="34"/>
      <c r="K143" s="34"/>
      <c r="L143" s="34"/>
      <c r="M143" s="34"/>
      <c r="N143" s="34"/>
      <c r="O143" s="34"/>
      <c r="P143" s="34"/>
      <c r="Q143" s="34"/>
      <c r="R143" s="34"/>
    </row>
    <row r="144" spans="1:18" ht="18" customHeight="1">
      <c r="A144" s="550"/>
      <c r="B144" s="449"/>
      <c r="C144" s="438"/>
      <c r="D144" s="440"/>
      <c r="E144" s="442"/>
      <c r="F144" s="443"/>
      <c r="G144" s="446"/>
      <c r="H144" s="448"/>
      <c r="J144" s="34"/>
      <c r="K144" s="34"/>
      <c r="L144" s="34"/>
      <c r="M144" s="34"/>
      <c r="N144" s="34"/>
      <c r="O144" s="34"/>
      <c r="P144" s="34"/>
      <c r="Q144" s="34"/>
      <c r="R144" s="34"/>
    </row>
    <row r="145" spans="1:18" ht="18" customHeight="1">
      <c r="A145" s="550"/>
      <c r="B145" s="449"/>
      <c r="C145" s="438"/>
      <c r="D145" s="440"/>
      <c r="E145" s="442"/>
      <c r="F145" s="443"/>
      <c r="G145" s="446"/>
      <c r="H145" s="448"/>
      <c r="J145" s="34"/>
      <c r="K145" s="34"/>
      <c r="L145" s="34"/>
      <c r="M145" s="34"/>
      <c r="N145" s="34"/>
      <c r="O145" s="34"/>
      <c r="P145" s="34"/>
      <c r="Q145" s="34"/>
      <c r="R145" s="34"/>
    </row>
    <row r="146" spans="1:18" ht="18" customHeight="1">
      <c r="A146" s="550"/>
      <c r="B146" s="449"/>
      <c r="C146" s="438"/>
      <c r="D146" s="440"/>
      <c r="E146" s="442"/>
      <c r="F146" s="443"/>
      <c r="G146" s="446"/>
      <c r="H146" s="448"/>
      <c r="J146" s="34"/>
      <c r="K146" s="34"/>
      <c r="L146" s="34"/>
      <c r="M146" s="34"/>
      <c r="N146" s="34"/>
      <c r="O146" s="34"/>
      <c r="P146" s="34"/>
      <c r="Q146" s="34"/>
      <c r="R146" s="34"/>
    </row>
    <row r="147" spans="1:18" ht="18" customHeight="1">
      <c r="A147" s="550"/>
      <c r="B147" s="447"/>
      <c r="C147" s="438"/>
      <c r="D147" s="440"/>
      <c r="E147" s="442"/>
      <c r="F147" s="443"/>
      <c r="G147" s="446"/>
      <c r="H147" s="448"/>
      <c r="J147" s="34"/>
      <c r="K147" s="34"/>
      <c r="L147" s="34"/>
      <c r="M147" s="34"/>
      <c r="N147" s="34"/>
      <c r="O147" s="34"/>
      <c r="P147" s="34"/>
      <c r="Q147" s="34"/>
      <c r="R147" s="34"/>
    </row>
    <row r="148" spans="1:18" ht="18" customHeight="1">
      <c r="A148" s="550"/>
      <c r="B148" s="447"/>
      <c r="C148" s="438"/>
      <c r="D148" s="440"/>
      <c r="E148" s="442"/>
      <c r="F148" s="443"/>
      <c r="G148" s="446"/>
      <c r="H148" s="448"/>
      <c r="J148" s="34"/>
      <c r="K148" s="34"/>
      <c r="L148" s="34"/>
      <c r="M148" s="34"/>
      <c r="N148" s="34"/>
      <c r="O148" s="34"/>
      <c r="P148" s="34"/>
      <c r="Q148" s="34"/>
      <c r="R148" s="34"/>
    </row>
    <row r="149" spans="1:18" ht="18" customHeight="1">
      <c r="A149" s="550"/>
      <c r="B149" s="447"/>
      <c r="C149" s="438"/>
      <c r="D149" s="440"/>
      <c r="E149" s="442"/>
      <c r="F149" s="443"/>
      <c r="G149" s="446"/>
      <c r="H149" s="448"/>
      <c r="J149" s="34"/>
      <c r="K149" s="34"/>
      <c r="L149" s="34"/>
      <c r="M149" s="34"/>
      <c r="N149" s="34"/>
      <c r="O149" s="34"/>
      <c r="P149" s="34"/>
      <c r="Q149" s="34"/>
      <c r="R149" s="34"/>
    </row>
    <row r="150" spans="1:18" ht="18" customHeight="1">
      <c r="A150" s="550"/>
      <c r="B150" s="447"/>
      <c r="C150" s="438"/>
      <c r="D150" s="440"/>
      <c r="E150" s="442"/>
      <c r="F150" s="443"/>
      <c r="G150" s="446"/>
      <c r="H150" s="448"/>
      <c r="J150" s="34"/>
      <c r="K150" s="34"/>
      <c r="L150" s="34"/>
      <c r="M150" s="34"/>
      <c r="N150" s="34"/>
      <c r="O150" s="34"/>
      <c r="P150" s="34"/>
      <c r="Q150" s="34"/>
      <c r="R150" s="34"/>
    </row>
    <row r="151" spans="1:18" ht="18" customHeight="1">
      <c r="A151" s="550"/>
      <c r="B151" s="447"/>
      <c r="C151" s="438"/>
      <c r="D151" s="440"/>
      <c r="E151" s="442"/>
      <c r="F151" s="443"/>
      <c r="G151" s="444"/>
      <c r="H151" s="448"/>
      <c r="J151" s="34"/>
      <c r="K151" s="34"/>
      <c r="L151" s="34"/>
      <c r="M151" s="34"/>
      <c r="N151" s="34"/>
      <c r="O151" s="34"/>
      <c r="P151" s="34"/>
      <c r="Q151" s="34"/>
      <c r="R151" s="34"/>
    </row>
    <row r="152" spans="1:18" ht="18" customHeight="1">
      <c r="A152" s="550"/>
      <c r="B152" s="447"/>
      <c r="C152" s="438"/>
      <c r="D152" s="440"/>
      <c r="E152" s="442"/>
      <c r="F152" s="551"/>
      <c r="G152" s="446"/>
      <c r="H152" s="448"/>
      <c r="J152" s="34"/>
      <c r="K152" s="34"/>
      <c r="L152" s="34"/>
      <c r="M152" s="34"/>
      <c r="N152" s="34"/>
      <c r="O152" s="34"/>
      <c r="P152" s="34"/>
      <c r="Q152" s="34"/>
      <c r="R152" s="34"/>
    </row>
    <row r="153" spans="1:18" ht="18" customHeight="1">
      <c r="A153" s="550"/>
      <c r="B153" s="447"/>
      <c r="C153" s="438"/>
      <c r="D153" s="440"/>
      <c r="E153" s="442"/>
      <c r="F153" s="443"/>
      <c r="G153" s="444"/>
      <c r="H153" s="448"/>
      <c r="J153" s="34"/>
      <c r="K153" s="34"/>
      <c r="L153" s="34"/>
      <c r="M153" s="34"/>
      <c r="N153" s="34"/>
      <c r="O153" s="34"/>
      <c r="P153" s="34"/>
      <c r="Q153" s="34"/>
      <c r="R153" s="34"/>
    </row>
    <row r="154" spans="1:18" ht="18" customHeight="1">
      <c r="A154" s="550"/>
      <c r="B154" s="447"/>
      <c r="C154" s="438"/>
      <c r="D154" s="440"/>
      <c r="E154" s="442"/>
      <c r="F154" s="443"/>
      <c r="G154" s="444"/>
      <c r="H154" s="448"/>
      <c r="J154" s="34"/>
      <c r="K154" s="34"/>
      <c r="L154" s="34"/>
      <c r="M154" s="34"/>
      <c r="N154" s="34"/>
      <c r="O154" s="34"/>
      <c r="P154" s="34"/>
      <c r="Q154" s="34"/>
      <c r="R154" s="34"/>
    </row>
    <row r="155" spans="1:18" ht="18" customHeight="1">
      <c r="A155" s="550"/>
      <c r="B155" s="447"/>
      <c r="C155" s="438"/>
      <c r="D155" s="440"/>
      <c r="E155" s="442"/>
      <c r="F155" s="443"/>
      <c r="G155" s="446"/>
      <c r="H155" s="448"/>
      <c r="J155" s="34"/>
      <c r="K155" s="34"/>
      <c r="L155" s="34"/>
      <c r="M155" s="34"/>
      <c r="N155" s="34"/>
      <c r="O155" s="34"/>
      <c r="P155" s="34"/>
      <c r="Q155" s="34"/>
      <c r="R155" s="34"/>
    </row>
    <row r="156" spans="1:18" ht="18" customHeight="1">
      <c r="A156" s="550"/>
      <c r="B156" s="447"/>
      <c r="C156" s="438"/>
      <c r="D156" s="440"/>
      <c r="E156" s="442"/>
      <c r="F156" s="443"/>
      <c r="G156" s="446"/>
      <c r="H156" s="448"/>
      <c r="J156" s="34"/>
      <c r="K156" s="34"/>
      <c r="L156" s="34"/>
      <c r="M156" s="34"/>
      <c r="N156" s="34"/>
      <c r="O156" s="34"/>
      <c r="P156" s="34"/>
      <c r="Q156" s="34"/>
      <c r="R156" s="34"/>
    </row>
    <row r="157" spans="1:18" ht="18" customHeight="1">
      <c r="A157" s="550"/>
      <c r="B157" s="447"/>
      <c r="C157" s="438"/>
      <c r="D157" s="440"/>
      <c r="E157" s="442"/>
      <c r="F157" s="443"/>
      <c r="G157" s="446"/>
      <c r="H157" s="448"/>
      <c r="J157" s="34"/>
      <c r="K157" s="34"/>
      <c r="L157" s="34"/>
      <c r="M157" s="34"/>
      <c r="N157" s="34"/>
      <c r="O157" s="34"/>
      <c r="P157" s="34"/>
      <c r="Q157" s="34"/>
      <c r="R157" s="34"/>
    </row>
    <row r="158" spans="1:18" ht="18" customHeight="1">
      <c r="A158" s="550"/>
      <c r="B158" s="447"/>
      <c r="C158" s="438"/>
      <c r="D158" s="440"/>
      <c r="E158" s="442"/>
      <c r="F158" s="443"/>
      <c r="G158" s="446"/>
      <c r="H158" s="448"/>
      <c r="J158" s="34"/>
      <c r="K158" s="34"/>
      <c r="L158" s="34"/>
      <c r="M158" s="34"/>
      <c r="N158" s="34"/>
      <c r="O158" s="34"/>
      <c r="P158" s="34"/>
      <c r="Q158" s="34"/>
      <c r="R158" s="34"/>
    </row>
    <row r="159" spans="1:18" ht="18" customHeight="1">
      <c r="A159" s="550"/>
      <c r="B159" s="447"/>
      <c r="C159" s="438"/>
      <c r="D159" s="440"/>
      <c r="E159" s="442"/>
      <c r="F159" s="443"/>
      <c r="G159" s="446"/>
      <c r="H159" s="448"/>
      <c r="J159" s="34"/>
      <c r="K159" s="34"/>
      <c r="L159" s="34"/>
      <c r="M159" s="34"/>
      <c r="N159" s="34"/>
      <c r="O159" s="34"/>
      <c r="P159" s="34"/>
      <c r="Q159" s="34"/>
      <c r="R159" s="34"/>
    </row>
    <row r="160" spans="1:18" ht="18" customHeight="1">
      <c r="A160" s="550"/>
      <c r="B160" s="447"/>
      <c r="C160" s="438"/>
      <c r="D160" s="440"/>
      <c r="E160" s="442"/>
      <c r="F160" s="443"/>
      <c r="G160" s="446"/>
      <c r="H160" s="448"/>
      <c r="J160" s="34"/>
      <c r="K160" s="34"/>
      <c r="L160" s="34"/>
      <c r="M160" s="34"/>
      <c r="N160" s="34"/>
      <c r="O160" s="34"/>
      <c r="P160" s="34"/>
      <c r="Q160" s="34"/>
      <c r="R160" s="34"/>
    </row>
    <row r="161" spans="1:18" ht="18" customHeight="1">
      <c r="A161" s="550"/>
      <c r="B161" s="449"/>
      <c r="C161" s="438"/>
      <c r="D161" s="440"/>
      <c r="E161" s="442"/>
      <c r="F161" s="443"/>
      <c r="G161" s="446"/>
      <c r="H161" s="448"/>
      <c r="J161" s="34"/>
      <c r="K161" s="34"/>
      <c r="L161" s="34"/>
      <c r="M161" s="34"/>
      <c r="N161" s="34"/>
      <c r="O161" s="34"/>
      <c r="P161" s="34"/>
      <c r="Q161" s="34"/>
      <c r="R161" s="34"/>
    </row>
    <row r="162" spans="1:18" ht="18" customHeight="1">
      <c r="A162" s="550"/>
      <c r="B162" s="449"/>
      <c r="C162" s="438"/>
      <c r="D162" s="440"/>
      <c r="E162" s="442"/>
      <c r="F162" s="443"/>
      <c r="G162" s="446"/>
      <c r="H162" s="448"/>
      <c r="J162" s="34"/>
      <c r="K162" s="34"/>
      <c r="L162" s="34"/>
      <c r="M162" s="34"/>
      <c r="N162" s="34"/>
      <c r="O162" s="34"/>
      <c r="P162" s="34"/>
      <c r="Q162" s="34"/>
      <c r="R162" s="34"/>
    </row>
    <row r="163" spans="1:18" ht="18" customHeight="1">
      <c r="A163" s="550"/>
      <c r="B163" s="449"/>
      <c r="C163" s="438"/>
      <c r="D163" s="440"/>
      <c r="E163" s="442"/>
      <c r="F163" s="443"/>
      <c r="G163" s="444"/>
      <c r="H163" s="448"/>
      <c r="J163" s="34"/>
      <c r="K163" s="34"/>
      <c r="L163" s="34"/>
      <c r="M163" s="34"/>
      <c r="N163" s="34"/>
      <c r="O163" s="34"/>
      <c r="P163" s="34"/>
      <c r="Q163" s="34"/>
      <c r="R163" s="34"/>
    </row>
    <row r="164" spans="1:18" ht="18" customHeight="1">
      <c r="A164" s="550"/>
      <c r="B164" s="449"/>
      <c r="C164" s="438"/>
      <c r="D164" s="440"/>
      <c r="E164" s="442"/>
      <c r="F164" s="551"/>
      <c r="G164" s="446"/>
      <c r="H164" s="448"/>
      <c r="J164" s="34"/>
      <c r="K164" s="34"/>
      <c r="L164" s="34"/>
      <c r="M164" s="34"/>
      <c r="N164" s="34"/>
      <c r="O164" s="34"/>
      <c r="P164" s="34"/>
      <c r="Q164" s="34"/>
      <c r="R164" s="34"/>
    </row>
    <row r="165" spans="1:18" ht="18" customHeight="1">
      <c r="A165" s="550"/>
      <c r="B165" s="449"/>
      <c r="C165" s="438"/>
      <c r="D165" s="440"/>
      <c r="E165" s="442"/>
      <c r="F165" s="443"/>
      <c r="G165" s="444"/>
      <c r="H165" s="448"/>
      <c r="J165" s="34"/>
      <c r="K165" s="34"/>
      <c r="L165" s="34"/>
      <c r="M165" s="34"/>
      <c r="N165" s="34"/>
      <c r="O165" s="34"/>
      <c r="P165" s="34"/>
      <c r="Q165" s="34"/>
      <c r="R165" s="34"/>
    </row>
    <row r="166" spans="1:18" ht="18" customHeight="1">
      <c r="A166" s="550"/>
      <c r="B166" s="449"/>
      <c r="C166" s="438"/>
      <c r="D166" s="440"/>
      <c r="E166" s="442"/>
      <c r="F166" s="443"/>
      <c r="G166" s="444"/>
      <c r="H166" s="448"/>
      <c r="J166" s="34"/>
      <c r="K166" s="34"/>
      <c r="L166" s="34"/>
      <c r="M166" s="34"/>
      <c r="N166" s="34"/>
      <c r="O166" s="34"/>
      <c r="P166" s="34"/>
      <c r="Q166" s="34"/>
      <c r="R166" s="34"/>
    </row>
    <row r="167" spans="1:18" ht="18" customHeight="1">
      <c r="A167" s="550"/>
      <c r="B167" s="449"/>
      <c r="C167" s="438"/>
      <c r="D167" s="440"/>
      <c r="E167" s="442"/>
      <c r="F167" s="443"/>
      <c r="G167" s="446"/>
      <c r="H167" s="448"/>
      <c r="J167" s="34"/>
      <c r="K167" s="34"/>
      <c r="L167" s="34"/>
      <c r="M167" s="34"/>
      <c r="N167" s="34"/>
      <c r="O167" s="34"/>
      <c r="P167" s="34"/>
      <c r="Q167" s="34"/>
      <c r="R167" s="34"/>
    </row>
    <row r="168" spans="1:18" ht="18" customHeight="1">
      <c r="A168" s="550"/>
      <c r="B168" s="449"/>
      <c r="C168" s="438"/>
      <c r="D168" s="440"/>
      <c r="E168" s="442"/>
      <c r="F168" s="443"/>
      <c r="G168" s="446"/>
      <c r="H168" s="448"/>
      <c r="J168" s="34"/>
      <c r="K168" s="34"/>
      <c r="L168" s="34"/>
      <c r="M168" s="34"/>
      <c r="N168" s="34"/>
      <c r="O168" s="34"/>
      <c r="P168" s="34"/>
      <c r="Q168" s="34"/>
      <c r="R168" s="34"/>
    </row>
    <row r="169" spans="1:18" ht="18" customHeight="1">
      <c r="A169" s="550"/>
      <c r="B169" s="449"/>
      <c r="C169" s="438"/>
      <c r="D169" s="440"/>
      <c r="E169" s="442"/>
      <c r="F169" s="443"/>
      <c r="G169" s="446"/>
      <c r="H169" s="448"/>
      <c r="J169" s="34"/>
      <c r="K169" s="34"/>
      <c r="L169" s="34"/>
      <c r="M169" s="34"/>
      <c r="N169" s="34"/>
      <c r="O169" s="34"/>
      <c r="P169" s="34"/>
      <c r="Q169" s="34"/>
      <c r="R169" s="34"/>
    </row>
    <row r="170" spans="1:18" ht="18" customHeight="1">
      <c r="A170" s="550"/>
      <c r="B170" s="449"/>
      <c r="C170" s="438"/>
      <c r="D170" s="440"/>
      <c r="E170" s="442"/>
      <c r="F170" s="443"/>
      <c r="G170" s="446"/>
      <c r="H170" s="448"/>
      <c r="J170" s="34"/>
      <c r="K170" s="34"/>
      <c r="L170" s="34"/>
      <c r="M170" s="34"/>
      <c r="N170" s="34"/>
      <c r="O170" s="34"/>
      <c r="P170" s="34"/>
      <c r="Q170" s="34"/>
      <c r="R170" s="34"/>
    </row>
    <row r="171" spans="1:18" ht="18" customHeight="1">
      <c r="A171" s="550"/>
      <c r="B171" s="449"/>
      <c r="C171" s="438"/>
      <c r="D171" s="440"/>
      <c r="E171" s="442"/>
      <c r="F171" s="443"/>
      <c r="G171" s="446"/>
      <c r="H171" s="448"/>
      <c r="J171" s="34"/>
      <c r="K171" s="34"/>
      <c r="L171" s="34"/>
      <c r="M171" s="34"/>
      <c r="N171" s="34"/>
      <c r="O171" s="34"/>
      <c r="P171" s="34"/>
      <c r="Q171" s="34"/>
      <c r="R171" s="34"/>
    </row>
    <row r="172" spans="1:18" ht="18" customHeight="1">
      <c r="A172" s="550"/>
      <c r="B172" s="449"/>
      <c r="C172" s="438"/>
      <c r="D172" s="440"/>
      <c r="E172" s="442"/>
      <c r="F172" s="443"/>
      <c r="G172" s="446"/>
      <c r="H172" s="448"/>
      <c r="J172" s="34"/>
      <c r="K172" s="34"/>
      <c r="L172" s="34"/>
      <c r="M172" s="34"/>
      <c r="N172" s="34"/>
      <c r="O172" s="34"/>
      <c r="P172" s="34"/>
      <c r="Q172" s="34"/>
      <c r="R172" s="34"/>
    </row>
    <row r="173" spans="1:18" ht="18" customHeight="1">
      <c r="A173" s="550"/>
      <c r="B173" s="449"/>
      <c r="C173" s="438"/>
      <c r="D173" s="440"/>
      <c r="E173" s="442"/>
      <c r="F173" s="443"/>
      <c r="G173" s="446"/>
      <c r="H173" s="448"/>
      <c r="J173" s="34"/>
      <c r="K173" s="34"/>
      <c r="L173" s="34"/>
      <c r="M173" s="34"/>
      <c r="N173" s="34"/>
      <c r="O173" s="34"/>
      <c r="P173" s="34"/>
      <c r="Q173" s="34"/>
      <c r="R173" s="34"/>
    </row>
    <row r="174" spans="1:18" ht="18" customHeight="1">
      <c r="A174" s="550"/>
      <c r="B174" s="449"/>
      <c r="C174" s="438"/>
      <c r="D174" s="440"/>
      <c r="E174" s="442"/>
      <c r="F174" s="443"/>
      <c r="G174" s="446"/>
      <c r="H174" s="448"/>
      <c r="J174" s="34"/>
      <c r="K174" s="34"/>
      <c r="L174" s="34"/>
      <c r="M174" s="34"/>
      <c r="N174" s="34"/>
      <c r="O174" s="34"/>
      <c r="P174" s="34"/>
      <c r="Q174" s="34"/>
      <c r="R174" s="34"/>
    </row>
    <row r="175" spans="1:18" ht="18" customHeight="1">
      <c r="A175" s="550"/>
      <c r="B175" s="449"/>
      <c r="C175" s="438"/>
      <c r="D175" s="440"/>
      <c r="E175" s="442"/>
      <c r="F175" s="443"/>
      <c r="G175" s="444"/>
      <c r="H175" s="448"/>
      <c r="J175" s="34"/>
      <c r="K175" s="34"/>
      <c r="L175" s="34"/>
      <c r="M175" s="34"/>
      <c r="N175" s="34"/>
      <c r="O175" s="34"/>
      <c r="P175" s="34"/>
      <c r="Q175" s="34"/>
      <c r="R175" s="34"/>
    </row>
    <row r="176" spans="1:18" ht="18" customHeight="1">
      <c r="A176" s="550"/>
      <c r="B176" s="449"/>
      <c r="C176" s="438"/>
      <c r="D176" s="440"/>
      <c r="E176" s="442"/>
      <c r="F176" s="551"/>
      <c r="G176" s="446"/>
      <c r="H176" s="448"/>
      <c r="J176" s="34"/>
      <c r="K176" s="34"/>
      <c r="L176" s="34"/>
      <c r="M176" s="34"/>
      <c r="N176" s="34"/>
      <c r="O176" s="34"/>
      <c r="P176" s="34"/>
      <c r="Q176" s="34"/>
      <c r="R176" s="34"/>
    </row>
    <row r="177" spans="1:18" ht="18" customHeight="1">
      <c r="A177" s="550"/>
      <c r="B177" s="449"/>
      <c r="C177" s="438"/>
      <c r="D177" s="440"/>
      <c r="E177" s="442"/>
      <c r="F177" s="443"/>
      <c r="G177" s="444"/>
      <c r="H177" s="448"/>
      <c r="J177" s="34"/>
      <c r="K177" s="34"/>
      <c r="L177" s="34"/>
      <c r="M177" s="34"/>
      <c r="N177" s="34"/>
      <c r="O177" s="34"/>
      <c r="P177" s="34"/>
      <c r="Q177" s="34"/>
      <c r="R177" s="34"/>
    </row>
    <row r="178" spans="1:18" ht="18" customHeight="1">
      <c r="A178" s="550"/>
      <c r="B178" s="449"/>
      <c r="C178" s="438"/>
      <c r="D178" s="440"/>
      <c r="E178" s="442"/>
      <c r="F178" s="443"/>
      <c r="G178" s="444"/>
      <c r="H178" s="448"/>
      <c r="J178" s="34"/>
      <c r="K178" s="34"/>
      <c r="L178" s="34"/>
      <c r="M178" s="34"/>
      <c r="N178" s="34"/>
      <c r="O178" s="34"/>
      <c r="P178" s="34"/>
      <c r="Q178" s="34"/>
      <c r="R178" s="34"/>
    </row>
    <row r="179" spans="1:18" ht="18" customHeight="1">
      <c r="A179" s="550"/>
      <c r="B179" s="449"/>
      <c r="C179" s="438"/>
      <c r="D179" s="440"/>
      <c r="E179" s="442"/>
      <c r="F179" s="443"/>
      <c r="G179" s="446"/>
      <c r="H179" s="448"/>
      <c r="J179" s="34"/>
      <c r="K179" s="34"/>
      <c r="L179" s="34"/>
      <c r="M179" s="34"/>
      <c r="N179" s="34"/>
      <c r="O179" s="34"/>
      <c r="P179" s="34"/>
      <c r="Q179" s="34"/>
      <c r="R179" s="34"/>
    </row>
    <row r="180" spans="1:18" ht="18" customHeight="1">
      <c r="A180" s="550"/>
      <c r="B180" s="449"/>
      <c r="C180" s="438"/>
      <c r="D180" s="440"/>
      <c r="E180" s="442"/>
      <c r="F180" s="443"/>
      <c r="G180" s="446"/>
      <c r="H180" s="448"/>
      <c r="J180" s="34"/>
      <c r="K180" s="34"/>
      <c r="L180" s="34"/>
      <c r="M180" s="34"/>
      <c r="N180" s="34"/>
      <c r="O180" s="34"/>
      <c r="P180" s="34"/>
      <c r="Q180" s="34"/>
      <c r="R180" s="34"/>
    </row>
    <row r="181" spans="1:18" ht="18" customHeight="1">
      <c r="A181" s="550"/>
      <c r="B181" s="449"/>
      <c r="C181" s="438"/>
      <c r="D181" s="440"/>
      <c r="E181" s="442"/>
      <c r="F181" s="443"/>
      <c r="G181" s="446"/>
      <c r="H181" s="448"/>
      <c r="J181" s="34"/>
      <c r="K181" s="34"/>
      <c r="L181" s="34"/>
      <c r="M181" s="34"/>
      <c r="N181" s="34"/>
      <c r="O181" s="34"/>
      <c r="P181" s="34"/>
      <c r="Q181" s="34"/>
      <c r="R181" s="34"/>
    </row>
    <row r="182" spans="1:18" ht="18" customHeight="1">
      <c r="A182" s="550"/>
      <c r="B182" s="449"/>
      <c r="C182" s="438"/>
      <c r="D182" s="440"/>
      <c r="E182" s="442"/>
      <c r="F182" s="443"/>
      <c r="G182" s="446"/>
      <c r="H182" s="448"/>
      <c r="J182" s="34"/>
      <c r="K182" s="34"/>
      <c r="L182" s="34"/>
      <c r="M182" s="34"/>
      <c r="N182" s="34"/>
      <c r="O182" s="34"/>
      <c r="P182" s="34"/>
      <c r="Q182" s="34"/>
      <c r="R182" s="34"/>
    </row>
    <row r="183" spans="1:18" ht="18" customHeight="1">
      <c r="A183" s="550"/>
      <c r="B183" s="449"/>
      <c r="C183" s="438"/>
      <c r="D183" s="440"/>
      <c r="E183" s="442"/>
      <c r="F183" s="443"/>
      <c r="G183" s="446"/>
      <c r="H183" s="448"/>
      <c r="J183" s="34"/>
      <c r="K183" s="34"/>
      <c r="L183" s="34"/>
      <c r="M183" s="34"/>
      <c r="N183" s="34"/>
      <c r="O183" s="34"/>
      <c r="P183" s="34"/>
      <c r="Q183" s="34"/>
      <c r="R183" s="34"/>
    </row>
    <row r="184" spans="1:18" ht="18" customHeight="1">
      <c r="A184" s="550"/>
      <c r="B184" s="449"/>
      <c r="C184" s="438"/>
      <c r="D184" s="440"/>
      <c r="E184" s="442"/>
      <c r="F184" s="443"/>
      <c r="G184" s="446"/>
      <c r="H184" s="448"/>
      <c r="J184" s="34"/>
      <c r="K184" s="34"/>
      <c r="L184" s="34"/>
      <c r="M184" s="34"/>
      <c r="N184" s="34"/>
      <c r="O184" s="34"/>
      <c r="P184" s="34"/>
      <c r="Q184" s="34"/>
      <c r="R184" s="34"/>
    </row>
    <row r="185" spans="1:18" ht="18" customHeight="1">
      <c r="A185" s="550"/>
      <c r="B185" s="449"/>
      <c r="C185" s="438"/>
      <c r="D185" s="440"/>
      <c r="E185" s="442"/>
      <c r="F185" s="443"/>
      <c r="G185" s="446"/>
      <c r="H185" s="448"/>
      <c r="J185" s="34"/>
      <c r="K185" s="34"/>
      <c r="L185" s="34"/>
      <c r="M185" s="34"/>
      <c r="N185" s="34"/>
      <c r="O185" s="34"/>
      <c r="P185" s="34"/>
      <c r="Q185" s="34"/>
      <c r="R185" s="34"/>
    </row>
    <row r="186" spans="1:18" ht="18" customHeight="1">
      <c r="A186" s="550"/>
      <c r="B186" s="449"/>
      <c r="C186" s="438"/>
      <c r="D186" s="440"/>
      <c r="E186" s="442"/>
      <c r="F186" s="443"/>
      <c r="G186" s="446"/>
      <c r="H186" s="448"/>
      <c r="J186" s="34"/>
      <c r="K186" s="34"/>
      <c r="L186" s="34"/>
      <c r="M186" s="34"/>
      <c r="N186" s="34"/>
      <c r="O186" s="34"/>
      <c r="P186" s="34"/>
      <c r="Q186" s="34"/>
      <c r="R186" s="34"/>
    </row>
    <row r="187" spans="1:18" ht="18" customHeight="1">
      <c r="A187" s="550"/>
      <c r="B187" s="447"/>
      <c r="C187" s="438"/>
      <c r="D187" s="440"/>
      <c r="E187" s="442"/>
      <c r="F187" s="443"/>
      <c r="G187" s="444"/>
      <c r="H187" s="448"/>
      <c r="J187" s="34"/>
      <c r="K187" s="34"/>
      <c r="L187" s="34"/>
      <c r="M187" s="34"/>
      <c r="N187" s="34"/>
      <c r="O187" s="34"/>
      <c r="P187" s="34"/>
      <c r="Q187" s="34"/>
      <c r="R187" s="34"/>
    </row>
    <row r="188" spans="1:18" ht="18" customHeight="1">
      <c r="A188" s="550"/>
      <c r="B188" s="447"/>
      <c r="C188" s="438"/>
      <c r="D188" s="440"/>
      <c r="E188" s="442"/>
      <c r="F188" s="551"/>
      <c r="G188" s="446"/>
      <c r="H188" s="448"/>
      <c r="J188" s="34"/>
      <c r="K188" s="34"/>
      <c r="L188" s="34"/>
      <c r="M188" s="34"/>
      <c r="N188" s="34"/>
      <c r="O188" s="34"/>
      <c r="P188" s="34"/>
      <c r="Q188" s="34"/>
      <c r="R188" s="34"/>
    </row>
    <row r="189" spans="1:18" ht="18" customHeight="1">
      <c r="A189" s="550"/>
      <c r="B189" s="449"/>
      <c r="C189" s="438"/>
      <c r="D189" s="440"/>
      <c r="E189" s="442"/>
      <c r="F189" s="443"/>
      <c r="G189" s="444"/>
      <c r="H189" s="448"/>
      <c r="J189" s="34"/>
      <c r="K189" s="34"/>
      <c r="L189" s="34"/>
      <c r="M189" s="34"/>
      <c r="N189" s="34"/>
      <c r="O189" s="34"/>
      <c r="P189" s="34"/>
      <c r="Q189" s="34"/>
      <c r="R189" s="34"/>
    </row>
    <row r="190" spans="1:18" ht="18" customHeight="1">
      <c r="A190" s="550"/>
      <c r="B190" s="449"/>
      <c r="C190" s="438"/>
      <c r="D190" s="440"/>
      <c r="E190" s="442"/>
      <c r="F190" s="443"/>
      <c r="G190" s="444"/>
      <c r="H190" s="448"/>
      <c r="J190" s="34"/>
      <c r="K190" s="34"/>
      <c r="L190" s="34"/>
      <c r="M190" s="34"/>
      <c r="N190" s="34"/>
      <c r="O190" s="34"/>
      <c r="P190" s="34"/>
      <c r="Q190" s="34"/>
      <c r="R190" s="34"/>
    </row>
    <row r="191" spans="1:18" ht="18" customHeight="1">
      <c r="A191" s="550"/>
      <c r="B191" s="449"/>
      <c r="C191" s="438"/>
      <c r="D191" s="440"/>
      <c r="E191" s="442"/>
      <c r="F191" s="443"/>
      <c r="G191" s="446"/>
      <c r="H191" s="448"/>
      <c r="J191" s="34"/>
      <c r="K191" s="34"/>
      <c r="L191" s="34"/>
      <c r="M191" s="34"/>
      <c r="N191" s="34"/>
      <c r="O191" s="34"/>
      <c r="P191" s="34"/>
      <c r="Q191" s="34"/>
      <c r="R191" s="34"/>
    </row>
    <row r="192" spans="1:18" ht="18" customHeight="1">
      <c r="A192" s="550"/>
      <c r="B192" s="449"/>
      <c r="C192" s="438"/>
      <c r="D192" s="440"/>
      <c r="E192" s="442"/>
      <c r="F192" s="443"/>
      <c r="G192" s="446"/>
      <c r="H192" s="448"/>
      <c r="J192" s="34"/>
      <c r="K192" s="34"/>
      <c r="L192" s="34"/>
      <c r="M192" s="34"/>
      <c r="N192" s="34"/>
      <c r="O192" s="34"/>
      <c r="P192" s="34"/>
      <c r="Q192" s="34"/>
      <c r="R192" s="34"/>
    </row>
    <row r="193" spans="1:18" ht="18" customHeight="1">
      <c r="A193" s="550"/>
      <c r="B193" s="449"/>
      <c r="C193" s="438"/>
      <c r="D193" s="440"/>
      <c r="E193" s="442"/>
      <c r="F193" s="443"/>
      <c r="G193" s="446"/>
      <c r="H193" s="448"/>
      <c r="J193" s="34"/>
      <c r="K193" s="34"/>
      <c r="L193" s="34"/>
      <c r="M193" s="34"/>
      <c r="N193" s="34"/>
      <c r="O193" s="34"/>
      <c r="P193" s="34"/>
      <c r="Q193" s="34"/>
      <c r="R193" s="34"/>
    </row>
    <row r="194" spans="1:18" ht="18" customHeight="1">
      <c r="A194" s="550"/>
      <c r="B194" s="449"/>
      <c r="C194" s="438"/>
      <c r="D194" s="440"/>
      <c r="E194" s="442"/>
      <c r="F194" s="443"/>
      <c r="G194" s="446"/>
      <c r="H194" s="448"/>
      <c r="J194" s="34"/>
      <c r="K194" s="34"/>
      <c r="L194" s="34"/>
      <c r="M194" s="34"/>
      <c r="N194" s="34"/>
      <c r="O194" s="34"/>
      <c r="P194" s="34"/>
      <c r="Q194" s="34"/>
      <c r="R194" s="34"/>
    </row>
    <row r="195" spans="1:18" ht="18" customHeight="1">
      <c r="A195" s="550"/>
      <c r="B195" s="449"/>
      <c r="C195" s="438"/>
      <c r="D195" s="440"/>
      <c r="E195" s="442"/>
      <c r="F195" s="443"/>
      <c r="G195" s="446"/>
      <c r="H195" s="448"/>
      <c r="J195" s="34"/>
      <c r="K195" s="34"/>
      <c r="L195" s="34"/>
      <c r="M195" s="34"/>
      <c r="N195" s="34"/>
      <c r="O195" s="34"/>
      <c r="P195" s="34"/>
      <c r="Q195" s="34"/>
      <c r="R195" s="34"/>
    </row>
    <row r="196" spans="1:18" ht="18" customHeight="1">
      <c r="A196" s="550"/>
      <c r="B196" s="449"/>
      <c r="C196" s="438"/>
      <c r="D196" s="440"/>
      <c r="E196" s="442"/>
      <c r="F196" s="443"/>
      <c r="G196" s="446"/>
      <c r="H196" s="448"/>
      <c r="J196" s="34"/>
      <c r="K196" s="34"/>
      <c r="L196" s="34"/>
      <c r="M196" s="34"/>
      <c r="N196" s="34"/>
      <c r="O196" s="34"/>
      <c r="P196" s="34"/>
      <c r="Q196" s="34"/>
      <c r="R196" s="34"/>
    </row>
    <row r="197" spans="1:18" ht="18" customHeight="1">
      <c r="A197" s="550"/>
      <c r="B197" s="449"/>
      <c r="C197" s="438"/>
      <c r="D197" s="440"/>
      <c r="E197" s="442"/>
      <c r="F197" s="443"/>
      <c r="G197" s="446"/>
      <c r="H197" s="448"/>
      <c r="J197" s="34"/>
      <c r="K197" s="34"/>
      <c r="L197" s="34"/>
      <c r="M197" s="34"/>
      <c r="N197" s="34"/>
      <c r="O197" s="34"/>
      <c r="P197" s="34"/>
      <c r="Q197" s="34"/>
      <c r="R197" s="34"/>
    </row>
    <row r="198" spans="1:18" ht="18" customHeight="1">
      <c r="A198" s="550"/>
      <c r="B198" s="449"/>
      <c r="C198" s="438"/>
      <c r="D198" s="440"/>
      <c r="E198" s="442"/>
      <c r="F198" s="551"/>
      <c r="G198" s="446"/>
      <c r="H198" s="448"/>
      <c r="J198" s="34"/>
      <c r="K198" s="34"/>
      <c r="L198" s="34"/>
      <c r="M198" s="34"/>
      <c r="N198" s="34"/>
      <c r="O198" s="34"/>
      <c r="P198" s="34"/>
      <c r="Q198" s="34"/>
      <c r="R198" s="34"/>
    </row>
    <row r="199" spans="1:18" ht="18" customHeight="1">
      <c r="A199" s="550"/>
      <c r="B199" s="447"/>
      <c r="C199" s="438"/>
      <c r="D199" s="440"/>
      <c r="E199" s="442"/>
      <c r="F199" s="551"/>
      <c r="G199" s="446"/>
      <c r="H199" s="448"/>
      <c r="J199" s="34"/>
      <c r="K199" s="34"/>
      <c r="L199" s="34"/>
      <c r="M199" s="34"/>
      <c r="N199" s="34"/>
      <c r="O199" s="34"/>
      <c r="P199" s="34"/>
      <c r="Q199" s="34"/>
      <c r="R199" s="34"/>
    </row>
    <row r="200" spans="1:18" ht="18" customHeight="1">
      <c r="A200" s="550"/>
      <c r="B200" s="447"/>
      <c r="C200" s="438"/>
      <c r="D200" s="440"/>
      <c r="E200" s="442"/>
      <c r="F200" s="551"/>
      <c r="G200" s="446"/>
      <c r="H200" s="448"/>
      <c r="J200" s="34"/>
      <c r="K200" s="34"/>
      <c r="L200" s="34"/>
      <c r="M200" s="34"/>
      <c r="N200" s="34"/>
      <c r="O200" s="34"/>
      <c r="P200" s="34"/>
      <c r="Q200" s="34"/>
      <c r="R200" s="34"/>
    </row>
    <row r="201" spans="1:18" ht="18" customHeight="1">
      <c r="A201" s="550"/>
      <c r="B201" s="447"/>
      <c r="C201" s="438"/>
      <c r="D201" s="440"/>
      <c r="E201" s="442"/>
      <c r="F201" s="551"/>
      <c r="G201" s="446"/>
      <c r="H201" s="448"/>
      <c r="J201" s="34"/>
      <c r="K201" s="34"/>
      <c r="L201" s="34"/>
      <c r="M201" s="34"/>
      <c r="N201" s="34"/>
      <c r="O201" s="34"/>
      <c r="P201" s="34"/>
      <c r="Q201" s="34"/>
      <c r="R201" s="34"/>
    </row>
    <row r="202" spans="1:18" ht="18" customHeight="1">
      <c r="A202" s="550"/>
      <c r="B202" s="447"/>
      <c r="C202" s="438"/>
      <c r="D202" s="440"/>
      <c r="E202" s="442"/>
      <c r="F202" s="551"/>
      <c r="G202" s="446"/>
      <c r="H202" s="448"/>
      <c r="J202" s="34"/>
      <c r="K202" s="34"/>
      <c r="L202" s="34"/>
      <c r="M202" s="34"/>
      <c r="N202" s="34"/>
      <c r="O202" s="34"/>
      <c r="P202" s="34"/>
      <c r="Q202" s="34"/>
      <c r="R202" s="34"/>
    </row>
    <row r="203" spans="1:18" ht="18" customHeight="1">
      <c r="A203" s="550"/>
      <c r="B203" s="447"/>
      <c r="C203" s="438"/>
      <c r="D203" s="440"/>
      <c r="E203" s="445"/>
      <c r="F203" s="551"/>
      <c r="G203" s="446"/>
      <c r="H203" s="448"/>
      <c r="J203" s="34"/>
      <c r="K203" s="34"/>
      <c r="L203" s="34"/>
      <c r="M203" s="34"/>
      <c r="N203" s="34"/>
      <c r="O203" s="34"/>
      <c r="P203" s="34"/>
      <c r="Q203" s="34"/>
      <c r="R203" s="34"/>
    </row>
    <row r="204" spans="1:18" ht="18" customHeight="1">
      <c r="A204" s="550"/>
      <c r="B204" s="447"/>
      <c r="C204" s="438"/>
      <c r="D204" s="440"/>
      <c r="E204" s="445"/>
      <c r="F204" s="551"/>
      <c r="G204" s="446"/>
      <c r="H204" s="448"/>
      <c r="J204" s="34"/>
      <c r="K204" s="34"/>
      <c r="L204" s="34"/>
      <c r="M204" s="34"/>
      <c r="N204" s="34"/>
      <c r="O204" s="34"/>
      <c r="P204" s="34"/>
      <c r="Q204" s="34"/>
      <c r="R204" s="34"/>
    </row>
    <row r="205" spans="1:18" ht="18" customHeight="1">
      <c r="A205" s="550"/>
      <c r="B205" s="447"/>
      <c r="C205" s="438"/>
      <c r="D205" s="440"/>
      <c r="E205" s="445"/>
      <c r="F205" s="551"/>
      <c r="G205" s="446"/>
      <c r="H205" s="448"/>
      <c r="J205" s="34"/>
      <c r="K205" s="34"/>
      <c r="L205" s="34"/>
      <c r="M205" s="34"/>
      <c r="N205" s="34"/>
      <c r="O205" s="34"/>
      <c r="P205" s="34"/>
      <c r="Q205" s="34"/>
      <c r="R205" s="34"/>
    </row>
    <row r="206" spans="1:18" ht="18" customHeight="1">
      <c r="A206" s="550"/>
      <c r="B206" s="447"/>
      <c r="C206" s="438"/>
      <c r="D206" s="440"/>
      <c r="E206" s="445"/>
      <c r="F206" s="551"/>
      <c r="G206" s="446"/>
      <c r="H206" s="448"/>
      <c r="J206" s="34"/>
      <c r="K206" s="34"/>
      <c r="L206" s="34"/>
      <c r="M206" s="34"/>
      <c r="N206" s="34"/>
      <c r="O206" s="34"/>
      <c r="P206" s="34"/>
      <c r="Q206" s="34"/>
      <c r="R206" s="34"/>
    </row>
    <row r="207" spans="1:18" ht="18" customHeight="1">
      <c r="A207" s="550"/>
      <c r="B207" s="447"/>
      <c r="C207" s="438"/>
      <c r="D207" s="440"/>
      <c r="E207" s="445"/>
      <c r="F207" s="551"/>
      <c r="G207" s="446"/>
      <c r="H207" s="448"/>
      <c r="J207" s="34"/>
      <c r="K207" s="34"/>
      <c r="L207" s="34"/>
      <c r="M207" s="34"/>
      <c r="N207" s="34"/>
      <c r="O207" s="34"/>
      <c r="P207" s="34"/>
      <c r="Q207" s="34"/>
      <c r="R207" s="34"/>
    </row>
    <row r="208" spans="1:18" ht="18" customHeight="1">
      <c r="A208" s="550"/>
      <c r="B208" s="447"/>
      <c r="C208" s="438"/>
      <c r="D208" s="440"/>
      <c r="E208" s="442"/>
      <c r="F208" s="551"/>
      <c r="G208" s="446"/>
      <c r="H208" s="448"/>
      <c r="J208" s="34"/>
      <c r="K208" s="34"/>
      <c r="L208" s="34"/>
      <c r="M208" s="34"/>
      <c r="N208" s="34"/>
      <c r="O208" s="34"/>
      <c r="P208" s="34"/>
      <c r="Q208" s="34"/>
      <c r="R208" s="34"/>
    </row>
    <row r="209" spans="1:18" ht="18" customHeight="1">
      <c r="A209" s="550"/>
      <c r="B209" s="447"/>
      <c r="C209" s="438"/>
      <c r="D209" s="440"/>
      <c r="E209" s="442"/>
      <c r="F209" s="443"/>
      <c r="G209" s="444"/>
      <c r="H209" s="448"/>
      <c r="J209" s="34"/>
      <c r="K209" s="34"/>
      <c r="L209" s="34"/>
      <c r="M209" s="34"/>
      <c r="N209" s="34"/>
      <c r="O209" s="34"/>
      <c r="P209" s="34"/>
      <c r="Q209" s="34"/>
      <c r="R209" s="34"/>
    </row>
    <row r="210" spans="1:18" ht="18" customHeight="1">
      <c r="A210" s="550"/>
      <c r="B210" s="447"/>
      <c r="C210" s="438"/>
      <c r="D210" s="440"/>
      <c r="E210" s="442"/>
      <c r="F210" s="443"/>
      <c r="G210" s="444"/>
      <c r="H210" s="448"/>
      <c r="J210" s="34"/>
      <c r="K210" s="34"/>
      <c r="L210" s="34"/>
      <c r="M210" s="34"/>
      <c r="N210" s="34"/>
      <c r="O210" s="34"/>
      <c r="P210" s="34"/>
      <c r="Q210" s="34"/>
      <c r="R210" s="34"/>
    </row>
    <row r="211" spans="1:18" ht="18" customHeight="1">
      <c r="A211" s="550"/>
      <c r="B211" s="447"/>
      <c r="C211" s="438"/>
      <c r="D211" s="440"/>
      <c r="E211" s="442"/>
      <c r="F211" s="443"/>
      <c r="G211" s="444"/>
      <c r="H211" s="448"/>
      <c r="J211" s="34"/>
      <c r="K211" s="34"/>
      <c r="L211" s="34"/>
      <c r="M211" s="34"/>
      <c r="N211" s="34"/>
      <c r="O211" s="34"/>
      <c r="P211" s="34"/>
      <c r="Q211" s="34"/>
      <c r="R211" s="34"/>
    </row>
    <row r="212" spans="1:18" ht="18" customHeight="1">
      <c r="A212" s="550"/>
      <c r="B212" s="447"/>
      <c r="C212" s="438"/>
      <c r="D212" s="440"/>
      <c r="E212" s="442"/>
      <c r="F212" s="551"/>
      <c r="G212" s="446"/>
      <c r="H212" s="448"/>
      <c r="J212" s="34"/>
      <c r="K212" s="34"/>
      <c r="L212" s="34"/>
      <c r="M212" s="34"/>
      <c r="N212" s="34"/>
      <c r="O212" s="34"/>
      <c r="P212" s="34"/>
      <c r="Q212" s="34"/>
      <c r="R212" s="34"/>
    </row>
    <row r="213" spans="1:18" ht="18" customHeight="1">
      <c r="A213" s="550"/>
      <c r="B213" s="447"/>
      <c r="C213" s="438"/>
      <c r="D213" s="440"/>
      <c r="E213" s="442"/>
      <c r="F213" s="443"/>
      <c r="G213" s="444"/>
      <c r="H213" s="448"/>
      <c r="J213" s="34"/>
      <c r="K213" s="34"/>
      <c r="L213" s="34"/>
      <c r="M213" s="34"/>
      <c r="N213" s="34"/>
      <c r="O213" s="34"/>
      <c r="P213" s="34"/>
      <c r="Q213" s="34"/>
      <c r="R213" s="34"/>
    </row>
    <row r="214" spans="1:18" ht="18" customHeight="1">
      <c r="A214" s="550"/>
      <c r="B214" s="447"/>
      <c r="C214" s="438"/>
      <c r="D214" s="440"/>
      <c r="E214" s="442"/>
      <c r="F214" s="443"/>
      <c r="G214" s="444"/>
      <c r="H214" s="448"/>
      <c r="J214" s="34"/>
      <c r="K214" s="34"/>
      <c r="L214" s="34"/>
      <c r="M214" s="34"/>
      <c r="N214" s="34"/>
      <c r="O214" s="34"/>
      <c r="P214" s="34"/>
      <c r="Q214" s="34"/>
      <c r="R214" s="34"/>
    </row>
    <row r="215" spans="1:18" ht="18" customHeight="1">
      <c r="A215" s="550"/>
      <c r="B215" s="447"/>
      <c r="C215" s="438"/>
      <c r="D215" s="440"/>
      <c r="E215" s="442"/>
      <c r="F215" s="443"/>
      <c r="G215" s="444"/>
      <c r="H215" s="448"/>
      <c r="J215" s="34"/>
      <c r="K215" s="34"/>
      <c r="L215" s="34"/>
      <c r="M215" s="34"/>
      <c r="N215" s="34"/>
      <c r="O215" s="34"/>
      <c r="P215" s="34"/>
      <c r="Q215" s="34"/>
      <c r="R215" s="34"/>
    </row>
    <row r="216" spans="1:18" ht="18" customHeight="1">
      <c r="A216" s="550"/>
      <c r="B216" s="447"/>
      <c r="C216" s="438"/>
      <c r="D216" s="440"/>
      <c r="E216" s="442"/>
      <c r="F216" s="443"/>
      <c r="G216" s="444"/>
      <c r="H216" s="448"/>
      <c r="J216" s="34"/>
      <c r="K216" s="34"/>
      <c r="L216" s="34"/>
      <c r="M216" s="34"/>
      <c r="N216" s="34"/>
      <c r="O216" s="34"/>
      <c r="P216" s="34"/>
      <c r="Q216" s="34"/>
      <c r="R216" s="34"/>
    </row>
    <row r="217" spans="1:18" ht="18" customHeight="1">
      <c r="A217" s="550"/>
      <c r="B217" s="447"/>
      <c r="C217" s="438"/>
      <c r="D217" s="440"/>
      <c r="E217" s="442"/>
      <c r="F217" s="443"/>
      <c r="G217" s="444"/>
      <c r="H217" s="448"/>
      <c r="J217" s="34"/>
      <c r="K217" s="34"/>
      <c r="L217" s="34"/>
      <c r="M217" s="34"/>
      <c r="N217" s="34"/>
      <c r="O217" s="34"/>
      <c r="P217" s="34"/>
      <c r="Q217" s="34"/>
      <c r="R217" s="34"/>
    </row>
    <row r="218" spans="1:18" ht="18" customHeight="1">
      <c r="A218" s="550"/>
      <c r="B218" s="447"/>
      <c r="C218" s="438"/>
      <c r="D218" s="440"/>
      <c r="E218" s="445"/>
      <c r="F218" s="551"/>
      <c r="G218" s="444"/>
      <c r="H218" s="448"/>
      <c r="J218" s="34"/>
      <c r="K218" s="34"/>
      <c r="L218" s="34"/>
      <c r="M218" s="34"/>
      <c r="N218" s="34"/>
      <c r="O218" s="34"/>
      <c r="P218" s="34"/>
      <c r="Q218" s="34"/>
      <c r="R218" s="34"/>
    </row>
    <row r="219" spans="1:18" ht="18" customHeight="1">
      <c r="A219" s="550"/>
      <c r="B219" s="447"/>
      <c r="C219" s="438"/>
      <c r="D219" s="440"/>
      <c r="E219" s="442"/>
      <c r="F219" s="443"/>
      <c r="G219" s="444"/>
      <c r="H219" s="448"/>
      <c r="J219" s="34"/>
      <c r="K219" s="34"/>
      <c r="L219" s="34"/>
      <c r="M219" s="34"/>
      <c r="N219" s="34"/>
      <c r="O219" s="34"/>
      <c r="P219" s="34"/>
      <c r="Q219" s="34"/>
      <c r="R219" s="34"/>
    </row>
    <row r="220" spans="1:18" ht="18" customHeight="1">
      <c r="A220" s="550"/>
      <c r="B220" s="449"/>
      <c r="C220" s="438"/>
      <c r="D220" s="440"/>
      <c r="E220" s="442"/>
      <c r="F220" s="551"/>
      <c r="G220" s="446"/>
      <c r="H220" s="448"/>
      <c r="J220" s="34"/>
      <c r="K220" s="34"/>
      <c r="L220" s="34"/>
      <c r="M220" s="34"/>
      <c r="N220" s="34"/>
      <c r="O220" s="34"/>
      <c r="P220" s="34"/>
      <c r="Q220" s="34"/>
      <c r="R220" s="34"/>
    </row>
    <row r="221" spans="1:18" ht="18" customHeight="1">
      <c r="A221" s="550"/>
      <c r="B221" s="449"/>
      <c r="C221" s="438"/>
      <c r="D221" s="440"/>
      <c r="E221" s="445"/>
      <c r="F221" s="443"/>
      <c r="G221" s="444"/>
      <c r="H221" s="448"/>
      <c r="J221" s="34"/>
      <c r="K221" s="34"/>
      <c r="L221" s="34"/>
      <c r="M221" s="34"/>
      <c r="N221" s="34"/>
      <c r="O221" s="34"/>
      <c r="P221" s="34"/>
      <c r="Q221" s="34"/>
      <c r="R221" s="34"/>
    </row>
    <row r="222" spans="1:18" ht="18" customHeight="1">
      <c r="A222" s="550"/>
      <c r="B222" s="449"/>
      <c r="C222" s="438"/>
      <c r="D222" s="440"/>
      <c r="E222" s="442"/>
      <c r="F222" s="443"/>
      <c r="G222" s="444"/>
      <c r="H222" s="448"/>
      <c r="J222" s="34"/>
      <c r="K222" s="34"/>
      <c r="L222" s="34"/>
      <c r="M222" s="34"/>
      <c r="N222" s="34"/>
      <c r="O222" s="34"/>
      <c r="P222" s="34"/>
      <c r="Q222" s="34"/>
      <c r="R222" s="34"/>
    </row>
    <row r="223" spans="1:18" ht="18" customHeight="1">
      <c r="A223" s="550"/>
      <c r="B223" s="449"/>
      <c r="C223" s="438"/>
      <c r="D223" s="440"/>
      <c r="E223" s="442"/>
      <c r="F223" s="443"/>
      <c r="G223" s="444"/>
      <c r="H223" s="448"/>
      <c r="J223" s="34"/>
      <c r="K223" s="34"/>
      <c r="L223" s="34"/>
      <c r="M223" s="34"/>
      <c r="N223" s="34"/>
      <c r="O223" s="34"/>
      <c r="P223" s="34"/>
      <c r="Q223" s="34"/>
      <c r="R223" s="34"/>
    </row>
    <row r="224" spans="1:18" ht="18" customHeight="1">
      <c r="A224" s="550"/>
      <c r="B224" s="449"/>
      <c r="C224" s="438"/>
      <c r="D224" s="440"/>
      <c r="E224" s="442"/>
      <c r="F224" s="443"/>
      <c r="G224" s="444"/>
      <c r="H224" s="448"/>
      <c r="J224" s="34"/>
      <c r="K224" s="34"/>
      <c r="L224" s="34"/>
      <c r="M224" s="34"/>
      <c r="N224" s="34"/>
      <c r="O224" s="34"/>
      <c r="P224" s="34"/>
      <c r="Q224" s="34"/>
      <c r="R224" s="34"/>
    </row>
    <row r="225" spans="1:18" ht="18" customHeight="1">
      <c r="A225" s="550"/>
      <c r="B225" s="449"/>
      <c r="C225" s="438"/>
      <c r="D225" s="440"/>
      <c r="E225" s="442"/>
      <c r="F225" s="443"/>
      <c r="G225" s="444"/>
      <c r="H225" s="448"/>
      <c r="J225" s="34"/>
      <c r="K225" s="34"/>
      <c r="L225" s="34"/>
      <c r="M225" s="34"/>
      <c r="N225" s="34"/>
      <c r="O225" s="34"/>
      <c r="P225" s="34"/>
      <c r="Q225" s="34"/>
      <c r="R225" s="34"/>
    </row>
    <row r="226" spans="1:18" ht="18" customHeight="1">
      <c r="A226" s="550"/>
      <c r="B226" s="449"/>
      <c r="C226" s="438"/>
      <c r="D226" s="440"/>
      <c r="E226" s="442"/>
      <c r="F226" s="443"/>
      <c r="G226" s="444"/>
      <c r="H226" s="448"/>
      <c r="J226" s="34"/>
      <c r="K226" s="34"/>
      <c r="L226" s="34"/>
      <c r="M226" s="34"/>
      <c r="N226" s="34"/>
      <c r="O226" s="34"/>
      <c r="P226" s="34"/>
      <c r="Q226" s="34"/>
      <c r="R226" s="34"/>
    </row>
    <row r="227" spans="1:18" ht="18" customHeight="1">
      <c r="A227" s="550"/>
      <c r="B227" s="449"/>
      <c r="C227" s="438"/>
      <c r="D227" s="440"/>
      <c r="E227" s="442"/>
      <c r="F227" s="551"/>
      <c r="G227" s="446"/>
      <c r="H227" s="448"/>
      <c r="J227" s="34"/>
      <c r="K227" s="34"/>
      <c r="L227" s="34"/>
      <c r="M227" s="34"/>
      <c r="N227" s="34"/>
      <c r="O227" s="34"/>
      <c r="P227" s="34"/>
      <c r="Q227" s="34"/>
      <c r="R227" s="34"/>
    </row>
    <row r="228" spans="1:18" ht="18" customHeight="1">
      <c r="A228" s="550"/>
      <c r="B228" s="449"/>
      <c r="C228" s="438"/>
      <c r="D228" s="440"/>
      <c r="E228" s="442"/>
      <c r="F228" s="551"/>
      <c r="G228" s="446"/>
      <c r="H228" s="448"/>
      <c r="J228" s="34"/>
      <c r="K228" s="34"/>
      <c r="L228" s="34"/>
      <c r="M228" s="34"/>
      <c r="N228" s="34"/>
      <c r="O228" s="34"/>
      <c r="P228" s="34"/>
      <c r="Q228" s="34"/>
      <c r="R228" s="34"/>
    </row>
    <row r="229" spans="1:18" ht="18" customHeight="1">
      <c r="A229" s="550"/>
      <c r="B229" s="449"/>
      <c r="C229" s="438"/>
      <c r="D229" s="440"/>
      <c r="E229" s="442"/>
      <c r="F229" s="551"/>
      <c r="G229" s="446"/>
      <c r="H229" s="448"/>
      <c r="J229" s="34"/>
      <c r="K229" s="34"/>
      <c r="L229" s="34"/>
      <c r="M229" s="34"/>
      <c r="N229" s="34"/>
      <c r="O229" s="34"/>
      <c r="P229" s="34"/>
      <c r="Q229" s="34"/>
      <c r="R229" s="34"/>
    </row>
    <row r="230" spans="1:18" ht="18" customHeight="1">
      <c r="A230" s="550"/>
      <c r="B230" s="449"/>
      <c r="C230" s="438"/>
      <c r="D230" s="440"/>
      <c r="E230" s="442"/>
      <c r="F230" s="443"/>
      <c r="G230" s="446"/>
      <c r="H230" s="448"/>
      <c r="J230" s="34"/>
      <c r="K230" s="34"/>
      <c r="L230" s="34"/>
      <c r="M230" s="34"/>
      <c r="N230" s="34"/>
      <c r="O230" s="34"/>
      <c r="P230" s="34"/>
      <c r="Q230" s="34"/>
      <c r="R230" s="34"/>
    </row>
    <row r="231" spans="1:18" ht="18" customHeight="1">
      <c r="A231" s="550"/>
      <c r="B231" s="447"/>
      <c r="C231" s="438"/>
      <c r="D231" s="440"/>
      <c r="E231" s="442"/>
      <c r="F231" s="443"/>
      <c r="G231" s="446"/>
      <c r="H231" s="448"/>
      <c r="J231" s="34"/>
      <c r="K231" s="34"/>
      <c r="L231" s="34"/>
      <c r="M231" s="34"/>
      <c r="N231" s="34"/>
      <c r="O231" s="34"/>
      <c r="P231" s="34"/>
      <c r="Q231" s="34"/>
      <c r="R231" s="34"/>
    </row>
    <row r="232" spans="1:18" ht="18" customHeight="1">
      <c r="A232" s="550"/>
      <c r="B232" s="447"/>
      <c r="C232" s="438"/>
      <c r="D232" s="440"/>
      <c r="E232" s="442"/>
      <c r="F232" s="551"/>
      <c r="G232" s="446"/>
      <c r="H232" s="448"/>
      <c r="J232" s="34"/>
      <c r="K232" s="34"/>
      <c r="L232" s="34"/>
      <c r="M232" s="34"/>
      <c r="N232" s="34"/>
      <c r="O232" s="34"/>
      <c r="P232" s="34"/>
      <c r="Q232" s="34"/>
      <c r="R232" s="34"/>
    </row>
    <row r="233" spans="1:18" ht="18" customHeight="1">
      <c r="A233" s="550"/>
      <c r="B233" s="447"/>
      <c r="C233" s="438"/>
      <c r="D233" s="440"/>
      <c r="E233" s="442"/>
      <c r="F233" s="551"/>
      <c r="G233" s="446"/>
      <c r="H233" s="448"/>
      <c r="J233" s="34"/>
      <c r="K233" s="34"/>
      <c r="L233" s="34"/>
      <c r="M233" s="34"/>
      <c r="N233" s="34"/>
      <c r="O233" s="34"/>
      <c r="P233" s="34"/>
      <c r="Q233" s="34"/>
      <c r="R233" s="34"/>
    </row>
    <row r="234" spans="1:18" ht="18" customHeight="1">
      <c r="A234" s="550"/>
      <c r="B234" s="447"/>
      <c r="C234" s="438"/>
      <c r="D234" s="440"/>
      <c r="E234" s="442"/>
      <c r="F234" s="551"/>
      <c r="G234" s="446"/>
      <c r="H234" s="448"/>
      <c r="J234" s="34"/>
      <c r="K234" s="34"/>
      <c r="L234" s="34"/>
      <c r="M234" s="34"/>
      <c r="N234" s="34"/>
      <c r="O234" s="34"/>
      <c r="P234" s="34"/>
      <c r="Q234" s="34"/>
      <c r="R234" s="34"/>
    </row>
    <row r="235" spans="1:18" ht="18" customHeight="1">
      <c r="A235" s="550"/>
      <c r="B235" s="447"/>
      <c r="C235" s="438"/>
      <c r="D235" s="440"/>
      <c r="E235" s="442"/>
      <c r="F235" s="551"/>
      <c r="G235" s="446"/>
      <c r="H235" s="448"/>
      <c r="J235" s="34"/>
      <c r="K235" s="34"/>
      <c r="L235" s="34"/>
      <c r="M235" s="34"/>
      <c r="N235" s="34"/>
      <c r="O235" s="34"/>
      <c r="P235" s="34"/>
      <c r="Q235" s="34"/>
      <c r="R235" s="34"/>
    </row>
    <row r="236" spans="1:18" ht="18" customHeight="1">
      <c r="A236" s="550"/>
      <c r="B236" s="447"/>
      <c r="C236" s="438"/>
      <c r="D236" s="440"/>
      <c r="E236" s="442"/>
      <c r="F236" s="551"/>
      <c r="G236" s="446"/>
      <c r="H236" s="448"/>
      <c r="J236" s="34"/>
      <c r="K236" s="34"/>
      <c r="L236" s="34"/>
      <c r="M236" s="34"/>
      <c r="N236" s="34"/>
      <c r="O236" s="34"/>
      <c r="P236" s="34"/>
      <c r="Q236" s="34"/>
      <c r="R236" s="34"/>
    </row>
    <row r="237" spans="1:18" ht="18" customHeight="1">
      <c r="A237" s="550"/>
      <c r="B237" s="447"/>
      <c r="C237" s="438"/>
      <c r="D237" s="440"/>
      <c r="E237" s="445"/>
      <c r="F237" s="551"/>
      <c r="G237" s="446"/>
      <c r="H237" s="448"/>
      <c r="J237" s="34"/>
      <c r="K237" s="34"/>
      <c r="L237" s="34"/>
      <c r="M237" s="34"/>
      <c r="N237" s="34"/>
      <c r="O237" s="34"/>
      <c r="P237" s="34"/>
      <c r="Q237" s="34"/>
      <c r="R237" s="34"/>
    </row>
    <row r="238" spans="1:18" ht="18" customHeight="1">
      <c r="A238" s="550"/>
      <c r="B238" s="447"/>
      <c r="C238" s="438"/>
      <c r="D238" s="440"/>
      <c r="E238" s="445"/>
      <c r="F238" s="551"/>
      <c r="G238" s="446"/>
      <c r="H238" s="448"/>
      <c r="J238" s="34"/>
      <c r="K238" s="34"/>
      <c r="L238" s="34"/>
      <c r="M238" s="34"/>
      <c r="N238" s="34"/>
      <c r="O238" s="34"/>
      <c r="P238" s="34"/>
      <c r="Q238" s="34"/>
      <c r="R238" s="34"/>
    </row>
    <row r="239" spans="1:18" ht="18" customHeight="1">
      <c r="A239" s="550"/>
      <c r="B239" s="447"/>
      <c r="C239" s="438"/>
      <c r="D239" s="440"/>
      <c r="E239" s="445"/>
      <c r="F239" s="551"/>
      <c r="G239" s="446"/>
      <c r="H239" s="448"/>
      <c r="J239" s="34"/>
      <c r="K239" s="34"/>
      <c r="L239" s="34"/>
      <c r="M239" s="34"/>
      <c r="N239" s="34"/>
      <c r="O239" s="34"/>
      <c r="P239" s="34"/>
      <c r="Q239" s="34"/>
      <c r="R239" s="34"/>
    </row>
    <row r="240" spans="1:18" s="35" customFormat="1" ht="18" customHeight="1">
      <c r="A240" s="550"/>
      <c r="B240" s="447"/>
      <c r="C240" s="438"/>
      <c r="D240" s="440"/>
      <c r="E240" s="445"/>
      <c r="F240" s="551"/>
      <c r="G240" s="446"/>
      <c r="H240" s="448"/>
    </row>
    <row r="241" spans="1:8" s="34" customFormat="1" ht="18" customHeight="1">
      <c r="A241" s="550"/>
      <c r="B241" s="447"/>
      <c r="C241" s="438"/>
      <c r="D241" s="440"/>
      <c r="E241" s="445"/>
      <c r="F241" s="551"/>
      <c r="G241" s="446"/>
      <c r="H241" s="448"/>
    </row>
    <row r="242" spans="1:8" s="34" customFormat="1" ht="18" customHeight="1">
      <c r="A242" s="550"/>
      <c r="B242" s="447"/>
      <c r="C242" s="438"/>
      <c r="D242" s="440"/>
      <c r="E242" s="442"/>
      <c r="F242" s="551"/>
      <c r="G242" s="446"/>
      <c r="H242" s="448"/>
    </row>
    <row r="243" spans="1:8" s="34" customFormat="1" ht="18" customHeight="1">
      <c r="A243" s="550"/>
      <c r="B243" s="447"/>
      <c r="C243" s="438"/>
      <c r="D243" s="440"/>
      <c r="E243" s="442"/>
      <c r="F243" s="443"/>
      <c r="G243" s="444"/>
      <c r="H243" s="448"/>
    </row>
    <row r="244" spans="1:8" s="34" customFormat="1" ht="18" customHeight="1">
      <c r="A244" s="550"/>
      <c r="B244" s="447"/>
      <c r="C244" s="438"/>
      <c r="D244" s="440"/>
      <c r="E244" s="442"/>
      <c r="F244" s="443"/>
      <c r="G244" s="444"/>
      <c r="H244" s="448"/>
    </row>
    <row r="245" spans="1:8" s="34" customFormat="1" ht="18" customHeight="1">
      <c r="A245" s="550"/>
      <c r="B245" s="449"/>
      <c r="C245" s="438"/>
      <c r="D245" s="440"/>
      <c r="E245" s="442"/>
      <c r="F245" s="443"/>
      <c r="G245" s="444"/>
      <c r="H245" s="448"/>
    </row>
    <row r="246" spans="1:8" s="34" customFormat="1" ht="18" customHeight="1">
      <c r="A246" s="550"/>
      <c r="B246" s="449"/>
      <c r="C246" s="438"/>
      <c r="D246" s="440"/>
      <c r="E246" s="442"/>
      <c r="F246" s="443"/>
      <c r="G246" s="444"/>
      <c r="H246" s="448"/>
    </row>
    <row r="247" spans="1:8" s="34" customFormat="1" ht="18" customHeight="1">
      <c r="A247" s="550"/>
      <c r="B247" s="449"/>
      <c r="C247" s="438"/>
      <c r="D247" s="440"/>
      <c r="E247" s="442"/>
      <c r="F247" s="443"/>
      <c r="G247" s="444"/>
      <c r="H247" s="448"/>
    </row>
    <row r="248" spans="1:8" s="34" customFormat="1" ht="18" customHeight="1">
      <c r="A248" s="550"/>
      <c r="B248" s="449"/>
      <c r="C248" s="438"/>
      <c r="D248" s="440"/>
      <c r="E248" s="442"/>
      <c r="F248" s="443"/>
      <c r="G248" s="444"/>
      <c r="H248" s="448"/>
    </row>
    <row r="249" spans="1:8" s="34" customFormat="1" ht="18" customHeight="1">
      <c r="A249" s="550"/>
      <c r="B249" s="449"/>
      <c r="C249" s="438"/>
      <c r="D249" s="440"/>
      <c r="E249" s="442"/>
      <c r="F249" s="443"/>
      <c r="G249" s="444"/>
      <c r="H249" s="448"/>
    </row>
    <row r="250" spans="1:8" s="34" customFormat="1" ht="18" customHeight="1">
      <c r="A250" s="550"/>
      <c r="B250" s="449"/>
      <c r="C250" s="438"/>
      <c r="D250" s="440"/>
      <c r="E250" s="442"/>
      <c r="F250" s="443"/>
      <c r="G250" s="444"/>
      <c r="H250" s="448"/>
    </row>
    <row r="251" spans="1:8" s="34" customFormat="1" ht="18" customHeight="1">
      <c r="A251" s="550"/>
      <c r="B251" s="449"/>
      <c r="C251" s="438"/>
      <c r="D251" s="440"/>
      <c r="E251" s="442"/>
      <c r="F251" s="443"/>
      <c r="G251" s="444"/>
      <c r="H251" s="448"/>
    </row>
    <row r="252" spans="1:8" s="34" customFormat="1" ht="18" customHeight="1">
      <c r="A252" s="550"/>
      <c r="B252" s="449"/>
      <c r="C252" s="438"/>
      <c r="D252" s="440"/>
      <c r="E252" s="442"/>
      <c r="F252" s="443"/>
      <c r="G252" s="444"/>
      <c r="H252" s="448"/>
    </row>
    <row r="253" spans="1:8" s="34" customFormat="1" ht="18" customHeight="1">
      <c r="A253" s="550"/>
      <c r="B253" s="449"/>
      <c r="C253" s="438"/>
      <c r="D253" s="440"/>
      <c r="E253" s="442"/>
      <c r="F253" s="443"/>
      <c r="G253" s="444"/>
      <c r="H253" s="448"/>
    </row>
    <row r="254" spans="1:8" s="34" customFormat="1" ht="18" customHeight="1">
      <c r="A254" s="550"/>
      <c r="B254" s="449"/>
      <c r="C254" s="438"/>
      <c r="D254" s="440"/>
      <c r="E254" s="442"/>
      <c r="F254" s="443"/>
      <c r="G254" s="444"/>
      <c r="H254" s="448"/>
    </row>
    <row r="255" spans="1:8" s="34" customFormat="1" ht="18" customHeight="1">
      <c r="A255" s="550"/>
      <c r="B255" s="449"/>
      <c r="C255" s="438"/>
      <c r="D255" s="440"/>
      <c r="E255" s="442"/>
      <c r="F255" s="443"/>
      <c r="G255" s="444"/>
      <c r="H255" s="448"/>
    </row>
    <row r="256" spans="1:8" s="34" customFormat="1" ht="18" customHeight="1">
      <c r="A256" s="550"/>
      <c r="B256" s="449"/>
      <c r="C256" s="438"/>
      <c r="D256" s="440"/>
      <c r="E256" s="445"/>
      <c r="F256" s="551"/>
      <c r="G256" s="446"/>
      <c r="H256" s="448"/>
    </row>
    <row r="257" spans="1:8" s="34" customFormat="1" ht="18" customHeight="1">
      <c r="A257" s="550"/>
      <c r="B257" s="449"/>
      <c r="C257" s="438"/>
      <c r="D257" s="450"/>
      <c r="E257" s="445"/>
      <c r="F257" s="551"/>
      <c r="G257" s="446"/>
      <c r="H257" s="448"/>
    </row>
    <row r="258" spans="1:8" s="34" customFormat="1" ht="18" customHeight="1">
      <c r="A258" s="550"/>
      <c r="B258" s="449"/>
      <c r="C258" s="438"/>
      <c r="D258" s="450"/>
      <c r="E258" s="445"/>
      <c r="F258" s="551"/>
      <c r="G258" s="446"/>
      <c r="H258" s="448"/>
    </row>
    <row r="259" spans="1:8" s="34" customFormat="1" ht="18" customHeight="1">
      <c r="A259" s="550"/>
      <c r="B259" s="449"/>
      <c r="C259" s="438"/>
      <c r="D259" s="450"/>
      <c r="E259" s="445"/>
      <c r="F259" s="551"/>
      <c r="G259" s="446"/>
      <c r="H259" s="448"/>
    </row>
    <row r="260" spans="1:8" s="34" customFormat="1" ht="18" customHeight="1">
      <c r="A260" s="550"/>
      <c r="B260" s="449"/>
      <c r="C260" s="438"/>
      <c r="D260" s="450"/>
      <c r="E260" s="442"/>
      <c r="F260" s="443"/>
      <c r="G260" s="444"/>
      <c r="H260" s="448"/>
    </row>
    <row r="261" spans="1:8" s="34" customFormat="1" ht="18" customHeight="1">
      <c r="A261" s="550"/>
      <c r="B261" s="449"/>
      <c r="C261" s="438"/>
      <c r="D261" s="450"/>
      <c r="E261" s="442"/>
      <c r="F261" s="443"/>
      <c r="G261" s="444"/>
      <c r="H261" s="448"/>
    </row>
    <row r="262" spans="1:8" s="34" customFormat="1" ht="18" customHeight="1">
      <c r="A262" s="550"/>
      <c r="B262" s="449"/>
      <c r="C262" s="438"/>
      <c r="D262" s="450"/>
      <c r="E262" s="442"/>
      <c r="F262" s="443"/>
      <c r="G262" s="444"/>
      <c r="H262" s="448"/>
    </row>
    <row r="263" spans="1:8" s="34" customFormat="1" ht="18" customHeight="1">
      <c r="A263" s="550"/>
      <c r="B263" s="449"/>
      <c r="C263" s="438"/>
      <c r="D263" s="450"/>
      <c r="E263" s="442"/>
      <c r="F263" s="443"/>
      <c r="G263" s="444"/>
      <c r="H263" s="448"/>
    </row>
    <row r="264" spans="1:8" s="34" customFormat="1" ht="18" customHeight="1">
      <c r="A264" s="550"/>
      <c r="B264" s="449"/>
      <c r="C264" s="438"/>
      <c r="D264" s="450"/>
      <c r="E264" s="442"/>
      <c r="F264" s="443"/>
      <c r="G264" s="444"/>
      <c r="H264" s="448"/>
    </row>
    <row r="265" spans="1:8" s="34" customFormat="1" ht="18" customHeight="1">
      <c r="A265" s="550"/>
      <c r="B265" s="449"/>
      <c r="C265" s="438"/>
      <c r="D265" s="450"/>
      <c r="E265" s="442"/>
      <c r="F265" s="443"/>
      <c r="G265" s="444"/>
      <c r="H265" s="448"/>
    </row>
    <row r="266" spans="1:8" s="34" customFormat="1" ht="18" customHeight="1">
      <c r="A266" s="550"/>
      <c r="B266" s="449"/>
      <c r="C266" s="438"/>
      <c r="D266" s="450"/>
      <c r="E266" s="442"/>
      <c r="F266" s="443"/>
      <c r="G266" s="444"/>
      <c r="H266" s="448"/>
    </row>
    <row r="267" spans="1:8" s="34" customFormat="1" ht="18" customHeight="1">
      <c r="A267" s="550"/>
      <c r="B267" s="449"/>
      <c r="C267" s="438"/>
      <c r="D267" s="450"/>
      <c r="E267" s="442"/>
      <c r="F267" s="443"/>
      <c r="G267" s="444"/>
      <c r="H267" s="448"/>
    </row>
    <row r="268" spans="1:8" s="34" customFormat="1" ht="18" customHeight="1">
      <c r="A268" s="550"/>
      <c r="B268" s="449"/>
      <c r="C268" s="438"/>
      <c r="D268" s="450"/>
      <c r="E268" s="442"/>
      <c r="F268" s="443"/>
      <c r="G268" s="444"/>
      <c r="H268" s="448"/>
    </row>
    <row r="269" spans="1:8" s="34" customFormat="1" ht="18" customHeight="1">
      <c r="A269" s="550"/>
      <c r="B269" s="449"/>
      <c r="C269" s="438"/>
      <c r="D269" s="440"/>
      <c r="E269" s="442"/>
      <c r="F269" s="443"/>
      <c r="G269" s="446"/>
      <c r="H269" s="448"/>
    </row>
    <row r="270" spans="1:8" s="34" customFormat="1" ht="18" customHeight="1">
      <c r="A270" s="550"/>
      <c r="B270" s="449"/>
      <c r="C270" s="438"/>
      <c r="D270" s="440"/>
      <c r="E270" s="442"/>
      <c r="F270" s="443"/>
      <c r="G270" s="446"/>
      <c r="H270" s="560"/>
    </row>
    <row r="271" spans="1:8" s="34" customFormat="1" ht="18" customHeight="1">
      <c r="A271" s="550"/>
      <c r="B271" s="447"/>
      <c r="C271" s="438"/>
      <c r="D271" s="440"/>
      <c r="E271" s="442"/>
      <c r="F271" s="443"/>
      <c r="G271" s="444"/>
      <c r="H271" s="560"/>
    </row>
    <row r="272" spans="1:8" s="34" customFormat="1" ht="18" customHeight="1">
      <c r="A272" s="550"/>
      <c r="B272" s="447"/>
      <c r="C272" s="438"/>
      <c r="D272" s="440"/>
      <c r="E272" s="442"/>
      <c r="F272" s="551"/>
      <c r="G272" s="446"/>
      <c r="H272" s="448"/>
    </row>
    <row r="273" spans="1:8" s="34" customFormat="1" ht="18" customHeight="1">
      <c r="A273" s="550"/>
      <c r="B273" s="449"/>
      <c r="C273" s="438"/>
      <c r="D273" s="440"/>
      <c r="E273" s="442"/>
      <c r="F273" s="443"/>
      <c r="G273" s="444"/>
      <c r="H273" s="560"/>
    </row>
    <row r="274" spans="1:8" s="34" customFormat="1" ht="18" customHeight="1">
      <c r="A274" s="550"/>
      <c r="B274" s="449"/>
      <c r="C274" s="438"/>
      <c r="D274" s="440"/>
      <c r="E274" s="442"/>
      <c r="F274" s="443"/>
      <c r="G274" s="444"/>
      <c r="H274" s="560"/>
    </row>
    <row r="275" spans="1:8" s="34" customFormat="1" ht="18" customHeight="1">
      <c r="A275" s="550"/>
      <c r="B275" s="449"/>
      <c r="C275" s="438"/>
      <c r="D275" s="440"/>
      <c r="E275" s="442"/>
      <c r="F275" s="443"/>
      <c r="G275" s="446"/>
      <c r="H275" s="448"/>
    </row>
    <row r="276" spans="1:8" s="36" customFormat="1" ht="18" customHeight="1">
      <c r="A276" s="550"/>
      <c r="B276" s="449"/>
      <c r="C276" s="438"/>
      <c r="D276" s="440"/>
      <c r="E276" s="442"/>
      <c r="F276" s="443"/>
      <c r="G276" s="446"/>
      <c r="H276" s="448"/>
    </row>
    <row r="277" spans="1:8" s="34" customFormat="1" ht="18" customHeight="1">
      <c r="A277" s="550"/>
      <c r="B277" s="449"/>
      <c r="C277" s="438"/>
      <c r="D277" s="440"/>
      <c r="E277" s="442"/>
      <c r="F277" s="443"/>
      <c r="G277" s="446"/>
      <c r="H277" s="448"/>
    </row>
    <row r="278" spans="1:8" s="34" customFormat="1" ht="18" customHeight="1">
      <c r="A278" s="550"/>
      <c r="B278" s="449"/>
      <c r="C278" s="438"/>
      <c r="D278" s="440"/>
      <c r="E278" s="442"/>
      <c r="F278" s="443"/>
      <c r="G278" s="446"/>
      <c r="H278" s="448"/>
    </row>
    <row r="279" spans="1:8" s="34" customFormat="1" ht="18" customHeight="1">
      <c r="A279" s="550"/>
      <c r="B279" s="449"/>
      <c r="C279" s="438"/>
      <c r="D279" s="440"/>
      <c r="E279" s="442"/>
      <c r="F279" s="443"/>
      <c r="G279" s="446"/>
      <c r="H279" s="448"/>
    </row>
    <row r="280" spans="1:8" s="34" customFormat="1" ht="18" customHeight="1">
      <c r="A280" s="550"/>
      <c r="B280" s="449"/>
      <c r="C280" s="438"/>
      <c r="D280" s="440"/>
      <c r="E280" s="442"/>
      <c r="F280" s="443"/>
      <c r="G280" s="446"/>
      <c r="H280" s="448"/>
    </row>
    <row r="281" spans="1:8" s="34" customFormat="1" ht="18" customHeight="1">
      <c r="A281" s="550"/>
      <c r="B281" s="449"/>
      <c r="C281" s="438"/>
      <c r="D281" s="440"/>
      <c r="E281" s="442"/>
      <c r="F281" s="443"/>
      <c r="G281" s="446"/>
      <c r="H281" s="448"/>
    </row>
    <row r="282" spans="1:8" s="34" customFormat="1" ht="18" customHeight="1">
      <c r="A282" s="550"/>
      <c r="B282" s="449"/>
      <c r="C282" s="438"/>
      <c r="D282" s="440"/>
      <c r="E282" s="442"/>
      <c r="F282" s="443"/>
      <c r="G282" s="446"/>
      <c r="H282" s="560"/>
    </row>
    <row r="283" spans="1:8" s="34" customFormat="1" ht="18" customHeight="1">
      <c r="A283" s="550"/>
      <c r="B283" s="447"/>
      <c r="C283" s="438"/>
      <c r="D283" s="440"/>
      <c r="E283" s="442"/>
      <c r="F283" s="443"/>
      <c r="G283" s="444"/>
      <c r="H283" s="560"/>
    </row>
    <row r="284" spans="1:8" s="34" customFormat="1" ht="18" customHeight="1">
      <c r="A284" s="550"/>
      <c r="B284" s="447"/>
      <c r="C284" s="438"/>
      <c r="D284" s="440"/>
      <c r="E284" s="442"/>
      <c r="F284" s="551"/>
      <c r="G284" s="446"/>
      <c r="H284" s="448"/>
    </row>
    <row r="285" spans="1:8" s="34" customFormat="1" ht="18" customHeight="1">
      <c r="A285" s="550"/>
      <c r="B285" s="447"/>
      <c r="C285" s="438"/>
      <c r="D285" s="440"/>
      <c r="E285" s="442"/>
      <c r="F285" s="443"/>
      <c r="G285" s="444"/>
      <c r="H285" s="560"/>
    </row>
    <row r="286" spans="1:8" s="34" customFormat="1" ht="18" customHeight="1">
      <c r="A286" s="550"/>
      <c r="B286" s="447"/>
      <c r="C286" s="438"/>
      <c r="D286" s="440"/>
      <c r="E286" s="442"/>
      <c r="F286" s="443"/>
      <c r="G286" s="444"/>
      <c r="H286" s="560"/>
    </row>
    <row r="287" spans="1:8" s="34" customFormat="1" ht="18" customHeight="1">
      <c r="A287" s="550"/>
      <c r="B287" s="447"/>
      <c r="C287" s="438"/>
      <c r="D287" s="440"/>
      <c r="E287" s="442"/>
      <c r="F287" s="443"/>
      <c r="G287" s="446"/>
      <c r="H287" s="448"/>
    </row>
    <row r="288" spans="1:8" s="34" customFormat="1" ht="18" customHeight="1">
      <c r="A288" s="550"/>
      <c r="B288" s="447"/>
      <c r="C288" s="438"/>
      <c r="D288" s="440"/>
      <c r="E288" s="442"/>
      <c r="F288" s="443"/>
      <c r="G288" s="446"/>
      <c r="H288" s="448"/>
    </row>
    <row r="289" spans="1:8" s="34" customFormat="1" ht="18" customHeight="1">
      <c r="A289" s="550"/>
      <c r="B289" s="447"/>
      <c r="C289" s="438"/>
      <c r="D289" s="440"/>
      <c r="E289" s="442"/>
      <c r="F289" s="443"/>
      <c r="G289" s="446"/>
      <c r="H289" s="448"/>
    </row>
    <row r="290" spans="1:8" s="34" customFormat="1" ht="18" customHeight="1">
      <c r="A290" s="550"/>
      <c r="B290" s="447"/>
      <c r="C290" s="438"/>
      <c r="D290" s="440"/>
      <c r="E290" s="442"/>
      <c r="F290" s="443"/>
      <c r="G290" s="446"/>
      <c r="H290" s="448"/>
    </row>
    <row r="291" spans="1:8" s="34" customFormat="1" ht="18" customHeight="1">
      <c r="A291" s="550"/>
      <c r="B291" s="447"/>
      <c r="C291" s="438"/>
      <c r="D291" s="440"/>
      <c r="E291" s="442"/>
      <c r="F291" s="443"/>
      <c r="G291" s="446"/>
      <c r="H291" s="448"/>
    </row>
    <row r="292" spans="1:8" s="34" customFormat="1" ht="18" customHeight="1">
      <c r="A292" s="550"/>
      <c r="B292" s="447"/>
      <c r="C292" s="438"/>
      <c r="D292" s="440"/>
      <c r="E292" s="442"/>
      <c r="F292" s="443"/>
      <c r="G292" s="446"/>
      <c r="H292" s="448"/>
    </row>
    <row r="293" spans="1:8" s="34" customFormat="1" ht="18" customHeight="1">
      <c r="A293" s="550"/>
      <c r="B293" s="447"/>
      <c r="C293" s="438"/>
      <c r="D293" s="440"/>
      <c r="E293" s="442"/>
      <c r="F293" s="443"/>
      <c r="G293" s="446"/>
      <c r="H293" s="448"/>
    </row>
    <row r="294" spans="1:8" s="34" customFormat="1" ht="18" customHeight="1">
      <c r="A294" s="550"/>
      <c r="B294" s="447"/>
      <c r="C294" s="438"/>
      <c r="D294" s="440"/>
      <c r="E294" s="442"/>
      <c r="F294" s="443"/>
      <c r="G294" s="446"/>
      <c r="H294" s="560"/>
    </row>
    <row r="295" spans="1:8" s="34" customFormat="1" ht="18" customHeight="1">
      <c r="A295" s="550"/>
      <c r="B295" s="447"/>
      <c r="C295" s="438"/>
      <c r="D295" s="440"/>
      <c r="E295" s="442"/>
      <c r="F295" s="443"/>
      <c r="G295" s="444"/>
      <c r="H295" s="560"/>
    </row>
    <row r="296" spans="1:8" s="34" customFormat="1" ht="18" customHeight="1">
      <c r="A296" s="550"/>
      <c r="B296" s="447"/>
      <c r="C296" s="438"/>
      <c r="D296" s="440"/>
      <c r="E296" s="442"/>
      <c r="F296" s="551"/>
      <c r="G296" s="446"/>
      <c r="H296" s="448"/>
    </row>
    <row r="297" spans="1:8" s="34" customFormat="1" ht="18" customHeight="1">
      <c r="A297" s="550"/>
      <c r="B297" s="447"/>
      <c r="C297" s="438"/>
      <c r="D297" s="440"/>
      <c r="E297" s="442"/>
      <c r="F297" s="443"/>
      <c r="G297" s="444"/>
      <c r="H297" s="560"/>
    </row>
    <row r="298" spans="1:8" s="34" customFormat="1" ht="18" customHeight="1">
      <c r="A298" s="550"/>
      <c r="B298" s="447"/>
      <c r="C298" s="438"/>
      <c r="D298" s="440"/>
      <c r="E298" s="442"/>
      <c r="F298" s="443"/>
      <c r="G298" s="444"/>
      <c r="H298" s="560"/>
    </row>
    <row r="299" spans="1:8" s="34" customFormat="1" ht="18" customHeight="1">
      <c r="A299" s="550"/>
      <c r="B299" s="447"/>
      <c r="C299" s="438"/>
      <c r="D299" s="440"/>
      <c r="E299" s="442"/>
      <c r="F299" s="443"/>
      <c r="G299" s="446"/>
      <c r="H299" s="448"/>
    </row>
    <row r="300" spans="1:8" s="34" customFormat="1" ht="18" customHeight="1">
      <c r="A300" s="550"/>
      <c r="B300" s="447"/>
      <c r="C300" s="438"/>
      <c r="D300" s="440"/>
      <c r="E300" s="442"/>
      <c r="F300" s="443"/>
      <c r="G300" s="446"/>
      <c r="H300" s="448"/>
    </row>
    <row r="301" spans="1:8" s="34" customFormat="1" ht="18" customHeight="1">
      <c r="A301" s="550"/>
      <c r="B301" s="447"/>
      <c r="C301" s="438"/>
      <c r="D301" s="440"/>
      <c r="E301" s="442"/>
      <c r="F301" s="443"/>
      <c r="G301" s="446"/>
      <c r="H301" s="448"/>
    </row>
    <row r="302" spans="1:8" s="34" customFormat="1" ht="18" customHeight="1">
      <c r="A302" s="550"/>
      <c r="B302" s="447"/>
      <c r="C302" s="438"/>
      <c r="D302" s="440"/>
      <c r="E302" s="442"/>
      <c r="F302" s="443"/>
      <c r="G302" s="446"/>
      <c r="H302" s="448"/>
    </row>
    <row r="303" spans="1:8" s="34" customFormat="1" ht="18" customHeight="1">
      <c r="A303" s="550"/>
      <c r="B303" s="447"/>
      <c r="C303" s="438"/>
      <c r="D303" s="440"/>
      <c r="E303" s="442"/>
      <c r="F303" s="443"/>
      <c r="G303" s="446"/>
      <c r="H303" s="448"/>
    </row>
    <row r="304" spans="1:8" s="34" customFormat="1" ht="18" customHeight="1">
      <c r="A304" s="550"/>
      <c r="B304" s="449"/>
      <c r="C304" s="438"/>
      <c r="D304" s="440"/>
      <c r="E304" s="442"/>
      <c r="F304" s="443"/>
      <c r="G304" s="446"/>
      <c r="H304" s="448"/>
    </row>
    <row r="305" spans="1:8" s="34" customFormat="1" ht="18" customHeight="1">
      <c r="A305" s="550"/>
      <c r="B305" s="449"/>
      <c r="C305" s="438"/>
      <c r="D305" s="440"/>
      <c r="E305" s="442"/>
      <c r="F305" s="443"/>
      <c r="G305" s="446"/>
      <c r="H305" s="448"/>
    </row>
    <row r="306" spans="1:8" s="34" customFormat="1" ht="18" customHeight="1">
      <c r="A306" s="550"/>
      <c r="B306" s="449"/>
      <c r="C306" s="438"/>
      <c r="D306" s="440"/>
      <c r="E306" s="442"/>
      <c r="F306" s="443"/>
      <c r="G306" s="446"/>
      <c r="H306" s="560"/>
    </row>
    <row r="307" spans="1:8" s="34" customFormat="1" ht="18" customHeight="1">
      <c r="A307" s="550"/>
      <c r="B307" s="449"/>
      <c r="C307" s="438"/>
      <c r="D307" s="440"/>
      <c r="E307" s="442"/>
      <c r="F307" s="443"/>
      <c r="G307" s="444"/>
      <c r="H307" s="560"/>
    </row>
    <row r="308" spans="1:8" s="34" customFormat="1" ht="18" customHeight="1">
      <c r="A308" s="550"/>
      <c r="B308" s="449"/>
      <c r="C308" s="438"/>
      <c r="D308" s="440"/>
      <c r="E308" s="442"/>
      <c r="F308" s="551"/>
      <c r="G308" s="446"/>
      <c r="H308" s="448"/>
    </row>
    <row r="309" spans="1:8" s="34" customFormat="1" ht="18" customHeight="1">
      <c r="A309" s="550"/>
      <c r="B309" s="449"/>
      <c r="C309" s="438"/>
      <c r="D309" s="440"/>
      <c r="E309" s="442"/>
      <c r="F309" s="443"/>
      <c r="G309" s="444"/>
      <c r="H309" s="560"/>
    </row>
    <row r="310" spans="1:8" s="34" customFormat="1" ht="18" customHeight="1">
      <c r="A310" s="550"/>
      <c r="B310" s="449"/>
      <c r="C310" s="438"/>
      <c r="D310" s="440"/>
      <c r="E310" s="442"/>
      <c r="F310" s="443"/>
      <c r="G310" s="444"/>
      <c r="H310" s="560"/>
    </row>
    <row r="311" spans="1:8" s="34" customFormat="1" ht="18" customHeight="1">
      <c r="A311" s="550"/>
      <c r="B311" s="449"/>
      <c r="C311" s="438"/>
      <c r="D311" s="440"/>
      <c r="E311" s="442"/>
      <c r="F311" s="443"/>
      <c r="G311" s="446"/>
      <c r="H311" s="448"/>
    </row>
    <row r="312" spans="1:8" s="34" customFormat="1" ht="18" customHeight="1">
      <c r="A312" s="550"/>
      <c r="B312" s="449"/>
      <c r="C312" s="438"/>
      <c r="D312" s="440"/>
      <c r="E312" s="442"/>
      <c r="F312" s="443"/>
      <c r="G312" s="446"/>
      <c r="H312" s="448"/>
    </row>
    <row r="313" spans="1:8" s="34" customFormat="1" ht="18" customHeight="1">
      <c r="A313" s="550"/>
      <c r="B313" s="449"/>
      <c r="C313" s="438"/>
      <c r="D313" s="440"/>
      <c r="E313" s="442"/>
      <c r="F313" s="443"/>
      <c r="G313" s="446"/>
      <c r="H313" s="448"/>
    </row>
    <row r="314" spans="1:8" s="34" customFormat="1" ht="18" customHeight="1">
      <c r="A314" s="550"/>
      <c r="B314" s="449"/>
      <c r="C314" s="438"/>
      <c r="D314" s="440"/>
      <c r="E314" s="442"/>
      <c r="F314" s="443"/>
      <c r="G314" s="446"/>
      <c r="H314" s="448"/>
    </row>
    <row r="315" spans="1:8" s="34" customFormat="1" ht="18" customHeight="1">
      <c r="A315" s="550"/>
      <c r="B315" s="447"/>
      <c r="C315" s="438"/>
      <c r="D315" s="440"/>
      <c r="E315" s="442"/>
      <c r="F315" s="443"/>
      <c r="G315" s="446"/>
      <c r="H315" s="448"/>
    </row>
    <row r="316" spans="1:8" s="35" customFormat="1" ht="18" customHeight="1">
      <c r="A316" s="550"/>
      <c r="B316" s="447"/>
      <c r="C316" s="438"/>
      <c r="D316" s="440"/>
      <c r="E316" s="442"/>
      <c r="F316" s="443"/>
      <c r="G316" s="446"/>
      <c r="H316" s="448"/>
    </row>
    <row r="317" spans="1:8" s="34" customFormat="1" ht="18" customHeight="1">
      <c r="A317" s="550"/>
      <c r="B317" s="447"/>
      <c r="C317" s="438"/>
      <c r="D317" s="440"/>
      <c r="E317" s="442"/>
      <c r="F317" s="443"/>
      <c r="G317" s="446"/>
      <c r="H317" s="448"/>
    </row>
    <row r="318" spans="1:8" s="34" customFormat="1" ht="18" customHeight="1">
      <c r="A318" s="550"/>
      <c r="B318" s="447"/>
      <c r="C318" s="438"/>
      <c r="D318" s="440"/>
      <c r="E318" s="442"/>
      <c r="F318" s="443"/>
      <c r="G318" s="446"/>
      <c r="H318" s="560"/>
    </row>
    <row r="319" spans="1:8" s="34" customFormat="1" ht="18" customHeight="1">
      <c r="A319" s="550"/>
      <c r="B319" s="447"/>
      <c r="C319" s="438"/>
      <c r="D319" s="440"/>
      <c r="E319" s="442"/>
      <c r="F319" s="443"/>
      <c r="G319" s="444"/>
      <c r="H319" s="560"/>
    </row>
    <row r="320" spans="1:8" s="34" customFormat="1" ht="18" customHeight="1">
      <c r="A320" s="550"/>
      <c r="B320" s="447"/>
      <c r="C320" s="438"/>
      <c r="D320" s="440"/>
      <c r="E320" s="442"/>
      <c r="F320" s="551"/>
      <c r="G320" s="446"/>
      <c r="H320" s="448"/>
    </row>
    <row r="321" spans="1:8" s="34" customFormat="1" ht="18" customHeight="1">
      <c r="A321" s="550"/>
      <c r="B321" s="447"/>
      <c r="C321" s="438"/>
      <c r="D321" s="440"/>
      <c r="E321" s="442"/>
      <c r="F321" s="443"/>
      <c r="G321" s="444"/>
      <c r="H321" s="560"/>
    </row>
    <row r="322" spans="1:8" s="34" customFormat="1" ht="18" customHeight="1">
      <c r="A322" s="550"/>
      <c r="B322" s="447"/>
      <c r="C322" s="438"/>
      <c r="D322" s="440"/>
      <c r="E322" s="442"/>
      <c r="F322" s="443"/>
      <c r="G322" s="444"/>
      <c r="H322" s="560"/>
    </row>
    <row r="323" spans="1:8" s="34" customFormat="1" ht="18" customHeight="1">
      <c r="A323" s="550"/>
      <c r="B323" s="447"/>
      <c r="C323" s="438"/>
      <c r="D323" s="440"/>
      <c r="E323" s="442"/>
      <c r="F323" s="443"/>
      <c r="G323" s="446"/>
      <c r="H323" s="448"/>
    </row>
    <row r="324" spans="1:8" s="34" customFormat="1" ht="18" customHeight="1">
      <c r="A324" s="550"/>
      <c r="B324" s="447"/>
      <c r="C324" s="438"/>
      <c r="D324" s="440"/>
      <c r="E324" s="442"/>
      <c r="F324" s="443"/>
      <c r="G324" s="446"/>
      <c r="H324" s="448"/>
    </row>
    <row r="325" spans="1:8" s="34" customFormat="1" ht="18" customHeight="1">
      <c r="A325" s="550"/>
      <c r="B325" s="447"/>
      <c r="C325" s="438"/>
      <c r="D325" s="440"/>
      <c r="E325" s="442"/>
      <c r="F325" s="443"/>
      <c r="G325" s="446"/>
      <c r="H325" s="448"/>
    </row>
    <row r="326" spans="1:8" s="34" customFormat="1" ht="18" customHeight="1">
      <c r="A326" s="550"/>
      <c r="B326" s="447"/>
      <c r="C326" s="438"/>
      <c r="D326" s="440"/>
      <c r="E326" s="442"/>
      <c r="F326" s="443"/>
      <c r="G326" s="446"/>
      <c r="H326" s="448"/>
    </row>
    <row r="327" spans="1:8" s="34" customFormat="1" ht="18" customHeight="1">
      <c r="A327" s="550"/>
      <c r="B327" s="447"/>
      <c r="C327" s="438"/>
      <c r="D327" s="440"/>
      <c r="E327" s="442"/>
      <c r="F327" s="443"/>
      <c r="G327" s="446"/>
      <c r="H327" s="448"/>
    </row>
    <row r="328" spans="1:8" s="34" customFormat="1" ht="18" customHeight="1">
      <c r="A328" s="550"/>
      <c r="B328" s="447"/>
      <c r="C328" s="438"/>
      <c r="D328" s="440"/>
      <c r="E328" s="442"/>
      <c r="F328" s="443"/>
      <c r="G328" s="446"/>
      <c r="H328" s="448"/>
    </row>
    <row r="329" spans="1:8" s="34" customFormat="1" ht="18" customHeight="1">
      <c r="A329" s="550"/>
      <c r="B329" s="449"/>
      <c r="C329" s="438"/>
      <c r="D329" s="440"/>
      <c r="E329" s="442"/>
      <c r="F329" s="443"/>
      <c r="G329" s="446"/>
      <c r="H329" s="448"/>
    </row>
    <row r="330" spans="1:8" s="34" customFormat="1" ht="18" customHeight="1">
      <c r="A330" s="550"/>
      <c r="B330" s="449"/>
      <c r="C330" s="438"/>
      <c r="D330" s="440"/>
      <c r="E330" s="442"/>
      <c r="F330" s="443"/>
      <c r="G330" s="444"/>
      <c r="H330" s="448"/>
    </row>
    <row r="331" spans="1:8" s="34" customFormat="1" ht="18" customHeight="1">
      <c r="A331" s="550"/>
      <c r="B331" s="449"/>
      <c r="C331" s="438"/>
      <c r="D331" s="440"/>
      <c r="E331" s="442"/>
      <c r="F331" s="443"/>
      <c r="G331" s="444"/>
      <c r="H331" s="448"/>
    </row>
    <row r="332" spans="1:8" s="34" customFormat="1" ht="18" customHeight="1">
      <c r="A332" s="550"/>
      <c r="B332" s="449"/>
      <c r="C332" s="438"/>
      <c r="D332" s="440"/>
      <c r="E332" s="442"/>
      <c r="F332" s="443"/>
      <c r="G332" s="444"/>
      <c r="H332" s="448"/>
    </row>
    <row r="333" spans="1:8" s="34" customFormat="1" ht="18" customHeight="1">
      <c r="A333" s="550"/>
      <c r="B333" s="449"/>
      <c r="C333" s="438"/>
      <c r="D333" s="440"/>
      <c r="E333" s="442"/>
      <c r="F333" s="443"/>
      <c r="G333" s="444"/>
      <c r="H333" s="448"/>
    </row>
    <row r="334" spans="1:8" s="34" customFormat="1" ht="18" customHeight="1">
      <c r="A334" s="550"/>
      <c r="B334" s="449"/>
      <c r="C334" s="438"/>
      <c r="D334" s="440"/>
      <c r="E334" s="442"/>
      <c r="F334" s="443"/>
      <c r="G334" s="444"/>
      <c r="H334" s="448"/>
    </row>
    <row r="335" spans="1:8" s="34" customFormat="1" ht="18" customHeight="1">
      <c r="A335" s="550"/>
      <c r="B335" s="449"/>
      <c r="C335" s="438"/>
      <c r="D335" s="440"/>
      <c r="E335" s="442"/>
      <c r="F335" s="443"/>
      <c r="G335" s="444"/>
      <c r="H335" s="448"/>
    </row>
    <row r="336" spans="1:8" s="34" customFormat="1" ht="18" customHeight="1">
      <c r="A336" s="550"/>
      <c r="B336" s="449"/>
      <c r="C336" s="438"/>
      <c r="D336" s="440"/>
      <c r="E336" s="442"/>
      <c r="F336" s="443"/>
      <c r="G336" s="444"/>
      <c r="H336" s="448"/>
    </row>
    <row r="337" spans="1:8" s="34" customFormat="1" ht="18" customHeight="1">
      <c r="A337" s="550"/>
      <c r="B337" s="449"/>
      <c r="C337" s="438"/>
      <c r="D337" s="440"/>
      <c r="E337" s="442"/>
      <c r="F337" s="443"/>
      <c r="G337" s="444"/>
      <c r="H337" s="448"/>
    </row>
    <row r="338" spans="1:8" s="34" customFormat="1" ht="18" customHeight="1">
      <c r="A338" s="550"/>
      <c r="B338" s="449"/>
      <c r="C338" s="438"/>
      <c r="D338" s="440"/>
      <c r="E338" s="442"/>
      <c r="F338" s="443"/>
      <c r="G338" s="444"/>
      <c r="H338" s="448"/>
    </row>
    <row r="339" spans="1:8" s="34" customFormat="1" ht="18" customHeight="1">
      <c r="A339" s="550"/>
      <c r="B339" s="449"/>
      <c r="C339" s="438"/>
      <c r="D339" s="440"/>
      <c r="E339" s="442"/>
      <c r="F339" s="443"/>
      <c r="G339" s="444"/>
      <c r="H339" s="448"/>
    </row>
    <row r="340" spans="1:8" s="34" customFormat="1" ht="18" customHeight="1">
      <c r="A340" s="550"/>
      <c r="B340" s="449"/>
      <c r="C340" s="438"/>
      <c r="D340" s="440"/>
      <c r="E340" s="442"/>
      <c r="F340" s="443"/>
      <c r="G340" s="444"/>
      <c r="H340" s="556"/>
    </row>
    <row r="341" spans="1:8" s="34" customFormat="1" ht="18" customHeight="1">
      <c r="A341" s="550"/>
      <c r="B341" s="449"/>
      <c r="C341" s="555"/>
      <c r="D341" s="450"/>
      <c r="E341" s="445"/>
      <c r="F341" s="551"/>
      <c r="G341" s="446"/>
      <c r="H341" s="556"/>
    </row>
    <row r="342" spans="1:8" s="34" customFormat="1" ht="18" customHeight="1">
      <c r="A342" s="550"/>
      <c r="B342" s="449"/>
      <c r="C342" s="555"/>
      <c r="D342" s="450"/>
      <c r="E342" s="445"/>
      <c r="F342" s="551"/>
      <c r="G342" s="446"/>
      <c r="H342" s="556"/>
    </row>
    <row r="343" spans="1:8" s="34" customFormat="1" ht="18" customHeight="1">
      <c r="A343" s="550"/>
      <c r="B343" s="449"/>
      <c r="C343" s="555"/>
      <c r="D343" s="450"/>
      <c r="E343" s="445"/>
      <c r="F343" s="551"/>
      <c r="G343" s="446"/>
      <c r="H343" s="556"/>
    </row>
    <row r="344" spans="1:8" s="34" customFormat="1" ht="18" customHeight="1">
      <c r="A344" s="550"/>
      <c r="B344" s="449"/>
      <c r="C344" s="555"/>
      <c r="D344" s="450"/>
      <c r="E344" s="445"/>
      <c r="F344" s="551"/>
      <c r="G344" s="446"/>
      <c r="H344" s="556"/>
    </row>
    <row r="345" spans="1:8" s="34" customFormat="1" ht="18" customHeight="1">
      <c r="A345" s="550"/>
      <c r="B345" s="449"/>
      <c r="C345" s="438"/>
      <c r="D345" s="440"/>
      <c r="E345" s="442"/>
      <c r="F345" s="443"/>
      <c r="G345" s="444"/>
      <c r="H345" s="448"/>
    </row>
    <row r="346" spans="1:8" s="34" customFormat="1" ht="18" customHeight="1">
      <c r="A346" s="550"/>
      <c r="B346" s="449"/>
      <c r="C346" s="438"/>
      <c r="D346" s="440"/>
      <c r="E346" s="442"/>
      <c r="F346" s="443"/>
      <c r="G346" s="444"/>
      <c r="H346" s="448"/>
    </row>
    <row r="347" spans="1:8" s="34" customFormat="1" ht="18" customHeight="1">
      <c r="A347" s="550"/>
      <c r="B347" s="449"/>
      <c r="C347" s="438"/>
      <c r="D347" s="440"/>
      <c r="E347" s="442"/>
      <c r="F347" s="443"/>
      <c r="G347" s="444"/>
      <c r="H347" s="448"/>
    </row>
    <row r="348" spans="1:8" s="34" customFormat="1" ht="18" customHeight="1">
      <c r="A348" s="550"/>
      <c r="B348" s="449"/>
      <c r="C348" s="438"/>
      <c r="D348" s="440"/>
      <c r="E348" s="442"/>
      <c r="F348" s="443"/>
      <c r="G348" s="444"/>
      <c r="H348" s="448"/>
    </row>
    <row r="349" spans="1:8" s="34" customFormat="1" ht="18" customHeight="1">
      <c r="A349" s="550"/>
      <c r="B349" s="449"/>
      <c r="C349" s="438"/>
      <c r="D349" s="440"/>
      <c r="E349" s="442"/>
      <c r="F349" s="443"/>
      <c r="G349" s="444"/>
      <c r="H349" s="448"/>
    </row>
    <row r="350" spans="1:8" s="34" customFormat="1" ht="18" customHeight="1">
      <c r="A350" s="550"/>
      <c r="B350" s="449"/>
      <c r="C350" s="438"/>
      <c r="D350" s="440"/>
      <c r="E350" s="442"/>
      <c r="F350" s="443"/>
      <c r="G350" s="444"/>
      <c r="H350" s="448"/>
    </row>
    <row r="351" spans="1:8" s="34" customFormat="1" ht="18" customHeight="1">
      <c r="A351" s="550"/>
      <c r="B351" s="449"/>
      <c r="C351" s="438"/>
      <c r="D351" s="440"/>
      <c r="E351" s="442"/>
      <c r="F351" s="443"/>
      <c r="G351" s="444"/>
      <c r="H351" s="448"/>
    </row>
    <row r="352" spans="1:8" s="34" customFormat="1" ht="18" customHeight="1">
      <c r="A352" s="550"/>
      <c r="B352" s="449"/>
      <c r="C352" s="438"/>
      <c r="D352" s="440"/>
      <c r="E352" s="442"/>
      <c r="F352" s="443"/>
      <c r="G352" s="444"/>
      <c r="H352" s="448"/>
    </row>
    <row r="353" spans="1:8" s="34" customFormat="1" ht="18" customHeight="1">
      <c r="A353" s="550"/>
      <c r="B353" s="449"/>
      <c r="C353" s="438"/>
      <c r="D353" s="450"/>
      <c r="E353" s="442"/>
      <c r="F353" s="443"/>
      <c r="G353" s="444"/>
      <c r="H353" s="556"/>
    </row>
    <row r="354" spans="1:8" s="34" customFormat="1" ht="18" customHeight="1">
      <c r="A354" s="550"/>
      <c r="B354" s="447"/>
      <c r="C354" s="552"/>
      <c r="D354" s="553"/>
      <c r="E354" s="442"/>
      <c r="F354" s="443"/>
      <c r="G354" s="444"/>
      <c r="H354" s="554"/>
    </row>
    <row r="355" spans="1:8" s="34" customFormat="1" ht="18" customHeight="1">
      <c r="A355" s="550"/>
      <c r="B355" s="447"/>
      <c r="C355" s="552"/>
      <c r="D355" s="553"/>
      <c r="E355" s="442"/>
      <c r="F355" s="443"/>
      <c r="G355" s="444"/>
      <c r="H355" s="554"/>
    </row>
    <row r="356" spans="1:8" s="34" customFormat="1" ht="18" customHeight="1">
      <c r="A356" s="550"/>
      <c r="B356" s="449"/>
      <c r="C356" s="438"/>
      <c r="D356" s="440"/>
      <c r="E356" s="442"/>
      <c r="F356" s="443"/>
      <c r="G356" s="444"/>
      <c r="H356" s="448"/>
    </row>
    <row r="357" spans="1:8" s="34" customFormat="1" ht="18" customHeight="1">
      <c r="A357" s="550"/>
      <c r="B357" s="449"/>
      <c r="C357" s="438"/>
      <c r="D357" s="440"/>
      <c r="E357" s="442"/>
      <c r="F357" s="443"/>
      <c r="G357" s="444"/>
      <c r="H357" s="448"/>
    </row>
    <row r="358" spans="1:8" s="34" customFormat="1" ht="18" customHeight="1">
      <c r="A358" s="550"/>
      <c r="B358" s="449"/>
      <c r="C358" s="438"/>
      <c r="D358" s="440"/>
      <c r="E358" s="442"/>
      <c r="F358" s="443"/>
      <c r="G358" s="444"/>
      <c r="H358" s="448"/>
    </row>
    <row r="359" spans="1:8" s="34" customFormat="1" ht="18" customHeight="1">
      <c r="A359" s="550"/>
      <c r="B359" s="449"/>
      <c r="C359" s="438"/>
      <c r="D359" s="440"/>
      <c r="E359" s="445"/>
      <c r="F359" s="443"/>
      <c r="G359" s="444"/>
      <c r="H359" s="448"/>
    </row>
    <row r="360" spans="1:8" s="34" customFormat="1" ht="18" customHeight="1">
      <c r="A360" s="550"/>
      <c r="B360" s="449"/>
      <c r="C360" s="438"/>
      <c r="D360" s="440"/>
      <c r="E360" s="442"/>
      <c r="F360" s="443"/>
      <c r="G360" s="444"/>
      <c r="H360" s="448"/>
    </row>
    <row r="361" spans="1:8" s="34" customFormat="1" ht="18" customHeight="1">
      <c r="A361" s="550"/>
      <c r="B361" s="449"/>
      <c r="C361" s="555"/>
      <c r="D361" s="450"/>
      <c r="E361" s="442"/>
      <c r="F361" s="551"/>
      <c r="G361" s="446"/>
      <c r="H361" s="556"/>
    </row>
    <row r="362" spans="1:8" s="34" customFormat="1" ht="18" customHeight="1">
      <c r="A362" s="550"/>
      <c r="B362" s="449"/>
      <c r="C362" s="438"/>
      <c r="D362" s="440"/>
      <c r="E362" s="442"/>
      <c r="F362" s="443"/>
      <c r="G362" s="444"/>
      <c r="H362" s="448"/>
    </row>
    <row r="363" spans="1:8" s="34" customFormat="1" ht="18" customHeight="1">
      <c r="A363" s="550"/>
      <c r="B363" s="449"/>
      <c r="C363" s="438"/>
      <c r="D363" s="440"/>
      <c r="E363" s="442"/>
      <c r="F363" s="551"/>
      <c r="G363" s="444"/>
      <c r="H363" s="448"/>
    </row>
    <row r="364" spans="1:8" s="34" customFormat="1" ht="18" customHeight="1">
      <c r="A364" s="550"/>
      <c r="B364" s="449"/>
      <c r="C364" s="438"/>
      <c r="D364" s="440"/>
      <c r="E364" s="442"/>
      <c r="F364" s="551"/>
      <c r="G364" s="444"/>
      <c r="H364" s="448"/>
    </row>
    <row r="365" spans="1:8" s="34" customFormat="1" ht="18" customHeight="1">
      <c r="A365" s="550"/>
      <c r="B365" s="449"/>
      <c r="C365" s="438"/>
      <c r="D365" s="440"/>
      <c r="E365" s="442"/>
      <c r="F365" s="443"/>
      <c r="G365" s="444"/>
      <c r="H365" s="448"/>
    </row>
    <row r="366" spans="1:8" s="34" customFormat="1" ht="18" customHeight="1">
      <c r="A366" s="550"/>
      <c r="B366" s="447"/>
      <c r="C366" s="438"/>
      <c r="D366" s="440"/>
      <c r="E366" s="442"/>
      <c r="F366" s="551"/>
      <c r="G366" s="446"/>
      <c r="H366" s="448"/>
    </row>
    <row r="367" spans="1:8" s="34" customFormat="1" ht="18" customHeight="1">
      <c r="A367" s="550"/>
      <c r="B367" s="447"/>
      <c r="C367" s="438"/>
      <c r="D367" s="440"/>
      <c r="E367" s="442"/>
      <c r="F367" s="551"/>
      <c r="G367" s="446"/>
      <c r="H367" s="448"/>
    </row>
    <row r="368" spans="1:8" s="34" customFormat="1" ht="18" customHeight="1">
      <c r="A368" s="550"/>
      <c r="B368" s="447"/>
      <c r="C368" s="438"/>
      <c r="D368" s="440"/>
      <c r="E368" s="442"/>
      <c r="F368" s="551"/>
      <c r="G368" s="446"/>
      <c r="H368" s="556"/>
    </row>
    <row r="369" spans="1:18" ht="18" customHeight="1">
      <c r="A369" s="550"/>
      <c r="B369" s="447"/>
      <c r="C369" s="438"/>
      <c r="D369" s="440"/>
      <c r="E369" s="442"/>
      <c r="F369" s="551"/>
      <c r="G369" s="446"/>
      <c r="H369" s="556"/>
      <c r="J369" s="34"/>
      <c r="K369" s="34"/>
      <c r="L369" s="34"/>
      <c r="M369" s="34"/>
      <c r="N369" s="34"/>
      <c r="O369" s="34"/>
      <c r="P369" s="34"/>
      <c r="Q369" s="34"/>
      <c r="R369" s="34"/>
    </row>
    <row r="370" spans="1:18" ht="18" customHeight="1">
      <c r="A370" s="550"/>
      <c r="B370" s="447"/>
      <c r="C370" s="438"/>
      <c r="D370" s="440"/>
      <c r="E370" s="442"/>
      <c r="F370" s="551"/>
      <c r="G370" s="446"/>
      <c r="H370" s="556"/>
      <c r="J370" s="34"/>
      <c r="K370" s="34"/>
      <c r="L370" s="34"/>
      <c r="M370" s="34"/>
      <c r="N370" s="34"/>
      <c r="O370" s="34"/>
      <c r="P370" s="34"/>
      <c r="Q370" s="34"/>
      <c r="R370" s="34"/>
    </row>
    <row r="371" spans="1:18" ht="18" customHeight="1">
      <c r="A371" s="550"/>
      <c r="B371" s="447"/>
      <c r="C371" s="438"/>
      <c r="D371" s="440"/>
      <c r="E371" s="442"/>
      <c r="F371" s="551"/>
      <c r="G371" s="446"/>
      <c r="H371" s="556"/>
      <c r="J371" s="34"/>
      <c r="K371" s="34"/>
      <c r="L371" s="34"/>
      <c r="M371" s="34"/>
      <c r="N371" s="34"/>
      <c r="O371" s="34"/>
      <c r="P371" s="34"/>
      <c r="Q371" s="34"/>
      <c r="R371" s="34"/>
    </row>
    <row r="372" spans="1:18" ht="18" customHeight="1">
      <c r="A372" s="550"/>
      <c r="B372" s="447"/>
      <c r="C372" s="555"/>
      <c r="D372" s="450"/>
      <c r="E372" s="445"/>
      <c r="F372" s="551"/>
      <c r="G372" s="446"/>
      <c r="H372" s="556"/>
      <c r="J372" s="34"/>
      <c r="K372" s="34"/>
      <c r="L372" s="34"/>
      <c r="M372" s="34"/>
      <c r="N372" s="34"/>
      <c r="O372" s="34"/>
      <c r="P372" s="34"/>
      <c r="Q372" s="34"/>
      <c r="R372" s="34"/>
    </row>
    <row r="373" spans="1:18" ht="18" customHeight="1">
      <c r="A373" s="550"/>
      <c r="B373" s="447"/>
      <c r="C373" s="555"/>
      <c r="D373" s="450"/>
      <c r="E373" s="445"/>
      <c r="F373" s="551"/>
      <c r="G373" s="446"/>
      <c r="H373" s="556"/>
    </row>
    <row r="374" spans="1:18" ht="18" customHeight="1">
      <c r="A374" s="550"/>
      <c r="B374" s="447"/>
      <c r="C374" s="555"/>
      <c r="D374" s="450"/>
      <c r="E374" s="445"/>
      <c r="F374" s="551"/>
      <c r="G374" s="446"/>
      <c r="H374" s="556"/>
    </row>
    <row r="375" spans="1:18" ht="18" customHeight="1">
      <c r="A375" s="550"/>
      <c r="B375" s="447"/>
      <c r="C375" s="555"/>
      <c r="D375" s="450"/>
      <c r="E375" s="445"/>
      <c r="F375" s="551"/>
      <c r="G375" s="446"/>
      <c r="H375" s="556"/>
    </row>
    <row r="376" spans="1:18" ht="18" customHeight="1">
      <c r="A376" s="550"/>
      <c r="B376" s="447"/>
      <c r="C376" s="555"/>
      <c r="D376" s="450"/>
      <c r="E376" s="445"/>
      <c r="F376" s="551"/>
      <c r="G376" s="446"/>
      <c r="H376" s="556"/>
    </row>
    <row r="377" spans="1:18" ht="18" customHeight="1">
      <c r="A377" s="550"/>
      <c r="B377" s="447"/>
      <c r="C377" s="438"/>
      <c r="D377" s="440"/>
      <c r="E377" s="442"/>
      <c r="F377" s="551"/>
      <c r="G377" s="446"/>
      <c r="H377" s="448"/>
    </row>
    <row r="378" spans="1:18" ht="18" customHeight="1">
      <c r="A378" s="550"/>
      <c r="B378" s="447"/>
      <c r="C378" s="438"/>
      <c r="D378" s="440"/>
      <c r="E378" s="442"/>
      <c r="F378" s="443"/>
      <c r="G378" s="444"/>
      <c r="H378" s="448"/>
    </row>
    <row r="379" spans="1:18" ht="18" customHeight="1">
      <c r="A379" s="550"/>
      <c r="B379" s="447"/>
      <c r="C379" s="438"/>
      <c r="D379" s="440"/>
      <c r="E379" s="442"/>
      <c r="F379" s="443"/>
      <c r="G379" s="444"/>
      <c r="H379" s="448"/>
    </row>
    <row r="380" spans="1:18" ht="18" customHeight="1">
      <c r="A380" s="550"/>
      <c r="B380" s="447"/>
      <c r="C380" s="438"/>
      <c r="D380" s="440"/>
      <c r="E380" s="442"/>
      <c r="F380" s="443"/>
      <c r="G380" s="444"/>
      <c r="H380" s="448"/>
    </row>
    <row r="381" spans="1:18" ht="18" customHeight="1">
      <c r="A381" s="550"/>
      <c r="B381" s="447"/>
      <c r="C381" s="438"/>
      <c r="D381" s="440"/>
      <c r="E381" s="442"/>
      <c r="F381" s="551"/>
      <c r="G381" s="446"/>
      <c r="H381" s="448"/>
    </row>
    <row r="382" spans="1:18" ht="18" customHeight="1">
      <c r="A382" s="550"/>
      <c r="B382" s="447"/>
      <c r="C382" s="438"/>
      <c r="D382" s="440"/>
      <c r="E382" s="442"/>
      <c r="F382" s="443"/>
      <c r="G382" s="444"/>
      <c r="H382" s="448"/>
    </row>
    <row r="383" spans="1:18" ht="18" customHeight="1">
      <c r="A383" s="550"/>
      <c r="B383" s="447"/>
      <c r="C383" s="438"/>
      <c r="D383" s="440"/>
      <c r="E383" s="442"/>
      <c r="F383" s="443"/>
      <c r="G383" s="444"/>
      <c r="H383" s="448"/>
    </row>
    <row r="384" spans="1:18" ht="18" customHeight="1">
      <c r="A384" s="550"/>
      <c r="B384" s="447"/>
      <c r="C384" s="438"/>
      <c r="D384" s="440"/>
      <c r="E384" s="442"/>
      <c r="F384" s="443"/>
      <c r="G384" s="444"/>
      <c r="H384" s="448"/>
    </row>
    <row r="385" spans="1:8" ht="18" customHeight="1">
      <c r="A385" s="550"/>
      <c r="B385" s="447"/>
      <c r="C385" s="438"/>
      <c r="D385" s="440"/>
      <c r="E385" s="442"/>
      <c r="F385" s="443"/>
      <c r="G385" s="444"/>
      <c r="H385" s="448"/>
    </row>
    <row r="386" spans="1:8" ht="18" customHeight="1">
      <c r="A386" s="550"/>
      <c r="B386" s="447"/>
      <c r="C386" s="438"/>
      <c r="D386" s="440"/>
      <c r="E386" s="442"/>
      <c r="F386" s="443"/>
      <c r="G386" s="444"/>
      <c r="H386" s="448"/>
    </row>
    <row r="387" spans="1:8" ht="18" customHeight="1">
      <c r="A387" s="550"/>
      <c r="B387" s="449"/>
      <c r="C387" s="438"/>
      <c r="D387" s="440"/>
      <c r="E387" s="445"/>
      <c r="F387" s="551"/>
      <c r="G387" s="444"/>
      <c r="H387" s="448"/>
    </row>
    <row r="388" spans="1:8" ht="18" customHeight="1">
      <c r="A388" s="550"/>
      <c r="B388" s="449"/>
      <c r="C388" s="438"/>
      <c r="D388" s="440"/>
      <c r="E388" s="442"/>
      <c r="F388" s="443"/>
      <c r="G388" s="444"/>
      <c r="H388" s="448"/>
    </row>
    <row r="389" spans="1:8" ht="18" customHeight="1">
      <c r="A389" s="550"/>
      <c r="B389" s="449"/>
      <c r="C389" s="438"/>
      <c r="D389" s="440"/>
      <c r="E389" s="442"/>
      <c r="F389" s="551"/>
      <c r="G389" s="446"/>
      <c r="H389" s="448"/>
    </row>
    <row r="390" spans="1:8" ht="18" customHeight="1">
      <c r="A390" s="550"/>
      <c r="B390" s="449"/>
      <c r="C390" s="438"/>
      <c r="D390" s="440"/>
      <c r="E390" s="445"/>
      <c r="F390" s="443"/>
      <c r="G390" s="444"/>
      <c r="H390" s="448"/>
    </row>
    <row r="391" spans="1:8" ht="18" customHeight="1">
      <c r="A391" s="550"/>
      <c r="B391" s="449"/>
      <c r="C391" s="438"/>
      <c r="D391" s="440"/>
      <c r="E391" s="442"/>
      <c r="F391" s="443"/>
      <c r="G391" s="444"/>
      <c r="H391" s="448"/>
    </row>
    <row r="392" spans="1:8" ht="18" customHeight="1">
      <c r="A392" s="550"/>
      <c r="B392" s="449"/>
      <c r="C392" s="438"/>
      <c r="D392" s="440"/>
      <c r="E392" s="442"/>
      <c r="F392" s="443"/>
      <c r="G392" s="444"/>
      <c r="H392" s="448"/>
    </row>
    <row r="393" spans="1:8" ht="18" customHeight="1">
      <c r="A393" s="550"/>
      <c r="B393" s="449"/>
      <c r="C393" s="438"/>
      <c r="D393" s="440"/>
      <c r="E393" s="442"/>
      <c r="F393" s="443"/>
      <c r="G393" s="444"/>
      <c r="H393" s="448"/>
    </row>
    <row r="394" spans="1:8" ht="18" customHeight="1">
      <c r="A394" s="550"/>
      <c r="B394" s="449"/>
      <c r="C394" s="438"/>
      <c r="D394" s="440"/>
      <c r="E394" s="442"/>
      <c r="F394" s="443"/>
      <c r="G394" s="444"/>
      <c r="H394" s="448"/>
    </row>
    <row r="395" spans="1:8" ht="18" customHeight="1">
      <c r="A395" s="550"/>
      <c r="B395" s="449"/>
      <c r="C395" s="438"/>
      <c r="D395" s="440"/>
      <c r="E395" s="442"/>
      <c r="F395" s="443"/>
      <c r="G395" s="444"/>
      <c r="H395" s="448"/>
    </row>
    <row r="396" spans="1:8" ht="18" customHeight="1">
      <c r="A396" s="550"/>
      <c r="B396" s="449"/>
      <c r="C396" s="438"/>
      <c r="D396" s="440"/>
      <c r="E396" s="442"/>
      <c r="F396" s="443"/>
      <c r="G396" s="444"/>
      <c r="H396" s="448"/>
    </row>
    <row r="397" spans="1:8" ht="18" customHeight="1">
      <c r="A397" s="550"/>
      <c r="B397" s="449"/>
      <c r="C397" s="438"/>
      <c r="D397" s="440"/>
      <c r="E397" s="442"/>
      <c r="F397" s="443"/>
      <c r="G397" s="444"/>
      <c r="H397" s="448"/>
    </row>
    <row r="398" spans="1:8" ht="18" customHeight="1">
      <c r="A398" s="550"/>
      <c r="B398" s="449"/>
      <c r="C398" s="438"/>
      <c r="D398" s="440"/>
      <c r="E398" s="442"/>
      <c r="F398" s="443"/>
      <c r="G398" s="444"/>
      <c r="H398" s="448"/>
    </row>
    <row r="399" spans="1:8" ht="18" customHeight="1">
      <c r="A399" s="550"/>
      <c r="B399" s="449"/>
      <c r="C399" s="438"/>
      <c r="D399" s="440"/>
      <c r="E399" s="442"/>
      <c r="F399" s="443"/>
      <c r="G399" s="444"/>
      <c r="H399" s="448"/>
    </row>
    <row r="400" spans="1:8" ht="18" customHeight="1">
      <c r="A400" s="550"/>
      <c r="B400" s="449"/>
      <c r="C400" s="438"/>
      <c r="D400" s="440"/>
      <c r="E400" s="442"/>
      <c r="F400" s="443"/>
      <c r="G400" s="444"/>
      <c r="H400" s="448"/>
    </row>
    <row r="401" spans="1:8" ht="18" customHeight="1">
      <c r="A401" s="550"/>
      <c r="B401" s="449"/>
      <c r="C401" s="438"/>
      <c r="D401" s="440"/>
      <c r="E401" s="442"/>
      <c r="F401" s="443"/>
      <c r="G401" s="444"/>
      <c r="H401" s="448"/>
    </row>
    <row r="402" spans="1:8" ht="18" customHeight="1">
      <c r="A402" s="550"/>
      <c r="B402" s="449"/>
      <c r="C402" s="438"/>
      <c r="D402" s="440"/>
      <c r="E402" s="442"/>
      <c r="F402" s="443"/>
      <c r="G402" s="444"/>
      <c r="H402" s="448"/>
    </row>
    <row r="403" spans="1:8" ht="18" customHeight="1">
      <c r="A403" s="550"/>
      <c r="B403" s="449"/>
      <c r="C403" s="438"/>
      <c r="D403" s="440"/>
      <c r="E403" s="442"/>
      <c r="F403" s="443"/>
      <c r="G403" s="444"/>
      <c r="H403" s="448"/>
    </row>
    <row r="404" spans="1:8" ht="18" customHeight="1">
      <c r="A404" s="550"/>
      <c r="B404" s="449"/>
      <c r="C404" s="438"/>
      <c r="D404" s="440"/>
      <c r="E404" s="442"/>
      <c r="F404" s="443"/>
      <c r="G404" s="444"/>
      <c r="H404" s="448"/>
    </row>
    <row r="405" spans="1:8" ht="18" customHeight="1">
      <c r="A405" s="550"/>
      <c r="B405" s="449"/>
      <c r="C405" s="438"/>
      <c r="D405" s="440"/>
      <c r="E405" s="442"/>
      <c r="F405" s="443"/>
      <c r="G405" s="444"/>
      <c r="H405" s="448"/>
    </row>
    <row r="406" spans="1:8" ht="18" customHeight="1">
      <c r="A406" s="550"/>
      <c r="B406" s="449"/>
      <c r="C406" s="438"/>
      <c r="D406" s="440"/>
      <c r="E406" s="442"/>
      <c r="F406" s="443"/>
      <c r="G406" s="444"/>
      <c r="H406" s="448"/>
    </row>
    <row r="407" spans="1:8" ht="18" customHeight="1">
      <c r="A407" s="550"/>
      <c r="B407" s="449"/>
      <c r="C407" s="438"/>
      <c r="D407" s="440"/>
      <c r="E407" s="442"/>
      <c r="F407" s="443"/>
      <c r="G407" s="444"/>
      <c r="H407" s="448"/>
    </row>
    <row r="408" spans="1:8" ht="18" customHeight="1">
      <c r="A408" s="550"/>
      <c r="B408" s="449"/>
      <c r="C408" s="438"/>
      <c r="D408" s="440"/>
      <c r="E408" s="442"/>
      <c r="F408" s="443"/>
      <c r="G408" s="444"/>
      <c r="H408" s="448"/>
    </row>
    <row r="409" spans="1:8" ht="18" customHeight="1">
      <c r="A409" s="550"/>
      <c r="B409" s="449"/>
      <c r="C409" s="438"/>
      <c r="D409" s="440"/>
      <c r="E409" s="442"/>
      <c r="F409" s="443"/>
      <c r="G409" s="444"/>
      <c r="H409" s="448"/>
    </row>
    <row r="410" spans="1:8" ht="18" customHeight="1">
      <c r="A410" s="550"/>
      <c r="B410" s="449"/>
      <c r="C410" s="438"/>
      <c r="D410" s="440"/>
      <c r="E410" s="442"/>
      <c r="F410" s="443"/>
      <c r="G410" s="444"/>
      <c r="H410" s="448"/>
    </row>
    <row r="411" spans="1:8" ht="18" customHeight="1">
      <c r="A411" s="550"/>
      <c r="B411" s="449"/>
      <c r="C411" s="438"/>
      <c r="D411" s="440"/>
      <c r="E411" s="442"/>
      <c r="F411" s="443"/>
      <c r="G411" s="444"/>
      <c r="H411" s="448"/>
    </row>
    <row r="412" spans="1:8" ht="18" customHeight="1">
      <c r="A412" s="550"/>
      <c r="B412" s="449"/>
      <c r="C412" s="438"/>
      <c r="D412" s="440"/>
      <c r="E412" s="442"/>
      <c r="F412" s="443"/>
      <c r="G412" s="444"/>
      <c r="H412" s="448"/>
    </row>
    <row r="413" spans="1:8" ht="18" customHeight="1">
      <c r="A413" s="550"/>
      <c r="B413" s="449"/>
      <c r="C413" s="438"/>
      <c r="D413" s="440"/>
      <c r="E413" s="442"/>
      <c r="F413" s="443"/>
      <c r="G413" s="444"/>
      <c r="H413" s="448"/>
    </row>
    <row r="414" spans="1:8" ht="18" customHeight="1">
      <c r="A414" s="550"/>
      <c r="B414" s="449"/>
      <c r="C414" s="438"/>
      <c r="D414" s="440"/>
      <c r="E414" s="442"/>
      <c r="F414" s="443"/>
      <c r="G414" s="444"/>
      <c r="H414" s="448"/>
    </row>
    <row r="415" spans="1:8" ht="18" customHeight="1">
      <c r="A415" s="550"/>
      <c r="B415" s="449"/>
      <c r="C415" s="438"/>
      <c r="D415" s="440"/>
      <c r="E415" s="442"/>
      <c r="F415" s="443"/>
      <c r="G415" s="444"/>
      <c r="H415" s="448"/>
    </row>
    <row r="416" spans="1:8" ht="18" customHeight="1">
      <c r="A416" s="550"/>
      <c r="B416" s="449"/>
      <c r="C416" s="438"/>
      <c r="D416" s="440"/>
      <c r="E416" s="442"/>
      <c r="F416" s="443"/>
      <c r="G416" s="444"/>
      <c r="H416" s="448"/>
    </row>
    <row r="417" spans="1:8" ht="18" customHeight="1">
      <c r="A417" s="550"/>
      <c r="B417" s="449"/>
      <c r="C417" s="438"/>
      <c r="D417" s="440"/>
      <c r="E417" s="442"/>
      <c r="F417" s="443"/>
      <c r="G417" s="444"/>
      <c r="H417" s="448"/>
    </row>
    <row r="418" spans="1:8" ht="18" customHeight="1">
      <c r="A418" s="550"/>
      <c r="B418" s="449"/>
      <c r="C418" s="438"/>
      <c r="D418" s="440"/>
      <c r="E418" s="442"/>
      <c r="F418" s="443"/>
      <c r="G418" s="444"/>
      <c r="H418" s="448"/>
    </row>
    <row r="419" spans="1:8" ht="18" customHeight="1">
      <c r="A419" s="550"/>
      <c r="B419" s="449"/>
      <c r="C419" s="438"/>
      <c r="D419" s="440"/>
      <c r="E419" s="442"/>
      <c r="F419" s="443"/>
      <c r="G419" s="444"/>
      <c r="H419" s="448"/>
    </row>
    <row r="420" spans="1:8" ht="18" customHeight="1">
      <c r="A420" s="550"/>
      <c r="B420" s="449"/>
      <c r="C420" s="438"/>
      <c r="D420" s="440"/>
      <c r="E420" s="442"/>
      <c r="F420" s="443"/>
      <c r="G420" s="444"/>
      <c r="H420" s="448"/>
    </row>
    <row r="421" spans="1:8" ht="18" customHeight="1">
      <c r="A421" s="550"/>
      <c r="B421" s="449"/>
      <c r="C421" s="438"/>
      <c r="D421" s="440"/>
      <c r="E421" s="442"/>
      <c r="F421" s="443"/>
      <c r="G421" s="444"/>
      <c r="H421" s="448"/>
    </row>
    <row r="422" spans="1:8" ht="18" customHeight="1">
      <c r="A422" s="550"/>
      <c r="B422" s="449"/>
      <c r="C422" s="438"/>
      <c r="D422" s="440"/>
      <c r="E422" s="442"/>
      <c r="F422" s="443"/>
      <c r="G422" s="444"/>
      <c r="H422" s="448"/>
    </row>
    <row r="423" spans="1:8" ht="18" customHeight="1">
      <c r="A423" s="550"/>
      <c r="B423" s="449"/>
      <c r="C423" s="438"/>
      <c r="D423" s="440"/>
      <c r="E423" s="442"/>
      <c r="F423" s="443"/>
      <c r="G423" s="444"/>
      <c r="H423" s="448"/>
    </row>
    <row r="424" spans="1:8" ht="18" customHeight="1">
      <c r="A424" s="550"/>
      <c r="B424" s="449"/>
      <c r="C424" s="438"/>
      <c r="D424" s="440"/>
      <c r="E424" s="442"/>
      <c r="F424" s="443"/>
      <c r="G424" s="444"/>
      <c r="H424" s="448"/>
    </row>
    <row r="425" spans="1:8" ht="18" customHeight="1">
      <c r="A425" s="550"/>
      <c r="B425" s="449"/>
      <c r="C425" s="438"/>
      <c r="D425" s="440"/>
      <c r="E425" s="442"/>
      <c r="F425" s="443"/>
      <c r="G425" s="444"/>
      <c r="H425" s="448"/>
    </row>
    <row r="426" spans="1:8" ht="18" customHeight="1">
      <c r="A426" s="550"/>
      <c r="B426" s="449"/>
      <c r="C426" s="438"/>
      <c r="D426" s="440"/>
      <c r="E426" s="442"/>
      <c r="F426" s="443"/>
      <c r="G426" s="444"/>
      <c r="H426" s="448"/>
    </row>
    <row r="427" spans="1:8" ht="18" customHeight="1">
      <c r="A427" s="550"/>
      <c r="B427" s="449"/>
      <c r="C427" s="438"/>
      <c r="D427" s="440"/>
      <c r="E427" s="442"/>
      <c r="F427" s="443"/>
      <c r="G427" s="444"/>
      <c r="H427" s="448"/>
    </row>
    <row r="428" spans="1:8" ht="18" customHeight="1">
      <c r="A428" s="550"/>
      <c r="B428" s="449"/>
      <c r="C428" s="438"/>
      <c r="D428" s="440"/>
      <c r="E428" s="442"/>
      <c r="F428" s="443"/>
      <c r="G428" s="444"/>
      <c r="H428" s="448"/>
    </row>
    <row r="429" spans="1:8" ht="18" customHeight="1">
      <c r="A429" s="550"/>
      <c r="B429" s="449"/>
      <c r="C429" s="438"/>
      <c r="D429" s="440"/>
      <c r="E429" s="442"/>
      <c r="F429" s="443"/>
      <c r="G429" s="444"/>
      <c r="H429" s="448"/>
    </row>
    <row r="430" spans="1:8" ht="18" customHeight="1">
      <c r="A430" s="550"/>
      <c r="B430" s="449"/>
      <c r="C430" s="438"/>
      <c r="D430" s="440"/>
      <c r="E430" s="442"/>
      <c r="F430" s="443"/>
      <c r="G430" s="444"/>
      <c r="H430" s="448"/>
    </row>
    <row r="431" spans="1:8" ht="18" customHeight="1">
      <c r="A431" s="550"/>
      <c r="B431" s="449"/>
      <c r="C431" s="438"/>
      <c r="D431" s="440"/>
      <c r="E431" s="442"/>
      <c r="F431" s="443"/>
      <c r="G431" s="444"/>
      <c r="H431" s="448"/>
    </row>
    <row r="432" spans="1:8" ht="18" customHeight="1">
      <c r="A432" s="550"/>
      <c r="B432" s="449"/>
      <c r="C432" s="438"/>
      <c r="D432" s="440"/>
      <c r="E432" s="442"/>
      <c r="F432" s="443"/>
      <c r="G432" s="444"/>
      <c r="H432" s="448"/>
    </row>
    <row r="433" spans="1:8" ht="18" customHeight="1">
      <c r="A433" s="550"/>
      <c r="B433" s="449"/>
      <c r="C433" s="438"/>
      <c r="D433" s="440"/>
      <c r="E433" s="442"/>
      <c r="F433" s="443"/>
      <c r="G433" s="444"/>
      <c r="H433" s="448"/>
    </row>
    <row r="434" spans="1:8" ht="18" customHeight="1">
      <c r="A434" s="550"/>
      <c r="B434" s="449"/>
      <c r="C434" s="438"/>
      <c r="D434" s="440"/>
      <c r="E434" s="442"/>
      <c r="F434" s="443"/>
      <c r="G434" s="444"/>
      <c r="H434" s="448"/>
    </row>
    <row r="435" spans="1:8" ht="18" customHeight="1">
      <c r="A435" s="550"/>
      <c r="B435" s="449"/>
      <c r="C435" s="438"/>
      <c r="D435" s="440"/>
      <c r="E435" s="442"/>
      <c r="F435" s="443"/>
      <c r="G435" s="444"/>
      <c r="H435" s="448"/>
    </row>
    <row r="436" spans="1:8" ht="18" customHeight="1">
      <c r="A436" s="550"/>
      <c r="B436" s="449"/>
      <c r="C436" s="438"/>
      <c r="D436" s="440"/>
      <c r="E436" s="442"/>
      <c r="F436" s="443"/>
      <c r="G436" s="444"/>
      <c r="H436" s="448"/>
    </row>
    <row r="437" spans="1:8" ht="18" customHeight="1">
      <c r="A437" s="550"/>
      <c r="B437" s="449"/>
      <c r="C437" s="438"/>
      <c r="D437" s="440"/>
      <c r="E437" s="442"/>
      <c r="F437" s="443"/>
      <c r="G437" s="444"/>
      <c r="H437" s="448"/>
    </row>
    <row r="438" spans="1:8" ht="18" customHeight="1">
      <c r="A438" s="550"/>
      <c r="B438" s="449"/>
      <c r="C438" s="438"/>
      <c r="D438" s="440"/>
      <c r="E438" s="442"/>
      <c r="F438" s="443"/>
      <c r="G438" s="444"/>
      <c r="H438" s="448"/>
    </row>
    <row r="439" spans="1:8" ht="18" customHeight="1">
      <c r="A439" s="550"/>
      <c r="B439" s="449"/>
      <c r="C439" s="438"/>
      <c r="D439" s="440"/>
      <c r="E439" s="442"/>
      <c r="F439" s="443"/>
      <c r="G439" s="444"/>
      <c r="H439" s="448"/>
    </row>
    <row r="440" spans="1:8" ht="18" customHeight="1">
      <c r="A440" s="550"/>
      <c r="B440" s="449"/>
      <c r="C440" s="438"/>
      <c r="D440" s="440"/>
      <c r="E440" s="442"/>
      <c r="F440" s="443"/>
      <c r="G440" s="444"/>
      <c r="H440" s="448"/>
    </row>
    <row r="441" spans="1:8" ht="18" customHeight="1">
      <c r="A441" s="550"/>
      <c r="B441" s="449"/>
      <c r="C441" s="438"/>
      <c r="D441" s="440"/>
      <c r="E441" s="442"/>
      <c r="F441" s="443"/>
      <c r="G441" s="444"/>
      <c r="H441" s="448"/>
    </row>
    <row r="442" spans="1:8" ht="18" customHeight="1">
      <c r="A442" s="550"/>
      <c r="B442" s="449"/>
      <c r="C442" s="438"/>
      <c r="D442" s="440"/>
      <c r="E442" s="442"/>
      <c r="F442" s="443"/>
      <c r="G442" s="444"/>
      <c r="H442" s="448"/>
    </row>
    <row r="443" spans="1:8" ht="18" customHeight="1">
      <c r="A443" s="550"/>
      <c r="B443" s="449"/>
      <c r="C443" s="438"/>
      <c r="D443" s="440"/>
      <c r="E443" s="442"/>
      <c r="F443" s="443"/>
      <c r="G443" s="444"/>
      <c r="H443" s="448"/>
    </row>
    <row r="444" spans="1:8" ht="18" customHeight="1">
      <c r="A444" s="550"/>
      <c r="B444" s="449"/>
      <c r="C444" s="438"/>
      <c r="D444" s="440"/>
      <c r="E444" s="442"/>
      <c r="F444" s="443"/>
      <c r="G444" s="444"/>
      <c r="H444" s="448"/>
    </row>
    <row r="445" spans="1:8" ht="18" customHeight="1">
      <c r="A445" s="550"/>
      <c r="B445" s="449"/>
      <c r="C445" s="438"/>
      <c r="D445" s="440"/>
      <c r="E445" s="442"/>
      <c r="F445" s="443"/>
      <c r="G445" s="444"/>
      <c r="H445" s="448"/>
    </row>
    <row r="446" spans="1:8" ht="18" customHeight="1">
      <c r="A446" s="550"/>
      <c r="B446" s="449"/>
      <c r="C446" s="438"/>
      <c r="D446" s="440"/>
      <c r="E446" s="442"/>
      <c r="F446" s="443"/>
      <c r="G446" s="444"/>
      <c r="H446" s="448"/>
    </row>
    <row r="447" spans="1:8" ht="18" customHeight="1">
      <c r="A447" s="550"/>
      <c r="B447" s="449"/>
      <c r="C447" s="438"/>
      <c r="D447" s="440"/>
      <c r="E447" s="442"/>
      <c r="F447" s="443"/>
      <c r="G447" s="444"/>
      <c r="H447" s="448"/>
    </row>
    <row r="448" spans="1:8" ht="18" customHeight="1">
      <c r="A448" s="550"/>
      <c r="B448" s="449"/>
      <c r="C448" s="438"/>
      <c r="D448" s="440"/>
      <c r="E448" s="442"/>
      <c r="F448" s="443"/>
      <c r="G448" s="444"/>
      <c r="H448" s="448"/>
    </row>
    <row r="449" spans="1:8" ht="18" customHeight="1">
      <c r="A449" s="550"/>
      <c r="B449" s="449"/>
      <c r="C449" s="438"/>
      <c r="D449" s="440"/>
      <c r="E449" s="442"/>
      <c r="F449" s="443"/>
      <c r="G449" s="444"/>
      <c r="H449" s="448"/>
    </row>
    <row r="450" spans="1:8" ht="18" customHeight="1">
      <c r="A450" s="550"/>
      <c r="B450" s="449"/>
      <c r="C450" s="438"/>
      <c r="D450" s="440"/>
      <c r="E450" s="442"/>
      <c r="F450" s="443"/>
      <c r="G450" s="444"/>
      <c r="H450" s="448"/>
    </row>
    <row r="451" spans="1:8" ht="18" customHeight="1">
      <c r="A451" s="550"/>
      <c r="B451" s="449"/>
      <c r="C451" s="438"/>
      <c r="D451" s="440"/>
      <c r="E451" s="442"/>
      <c r="F451" s="443"/>
      <c r="G451" s="444"/>
      <c r="H451" s="448"/>
    </row>
    <row r="452" spans="1:8" ht="18" customHeight="1">
      <c r="A452" s="550"/>
      <c r="B452" s="449"/>
      <c r="C452" s="438"/>
      <c r="D452" s="440"/>
      <c r="E452" s="442"/>
      <c r="F452" s="443"/>
      <c r="G452" s="444"/>
      <c r="H452" s="448"/>
    </row>
    <row r="453" spans="1:8" ht="18" customHeight="1">
      <c r="A453" s="550"/>
      <c r="B453" s="449"/>
      <c r="C453" s="438"/>
      <c r="D453" s="440"/>
      <c r="E453" s="442"/>
      <c r="F453" s="443"/>
      <c r="G453" s="444"/>
      <c r="H453" s="448"/>
    </row>
    <row r="454" spans="1:8" ht="18" customHeight="1">
      <c r="A454" s="550"/>
      <c r="B454" s="449"/>
      <c r="C454" s="438"/>
      <c r="D454" s="440"/>
      <c r="E454" s="442"/>
      <c r="F454" s="443"/>
      <c r="G454" s="444"/>
      <c r="H454" s="448"/>
    </row>
    <row r="455" spans="1:8" ht="18" customHeight="1">
      <c r="A455" s="550"/>
      <c r="B455" s="449"/>
      <c r="C455" s="438"/>
      <c r="D455" s="440"/>
      <c r="E455" s="442"/>
      <c r="F455" s="443"/>
      <c r="G455" s="444"/>
      <c r="H455" s="448"/>
    </row>
    <row r="456" spans="1:8" ht="18" customHeight="1">
      <c r="A456" s="550"/>
      <c r="B456" s="449"/>
      <c r="C456" s="438"/>
      <c r="D456" s="440"/>
      <c r="E456" s="442"/>
      <c r="F456" s="443"/>
      <c r="G456" s="444"/>
      <c r="H456" s="448"/>
    </row>
    <row r="457" spans="1:8" ht="18" customHeight="1">
      <c r="A457" s="550"/>
      <c r="B457" s="449"/>
      <c r="C457" s="438"/>
      <c r="D457" s="440"/>
      <c r="E457" s="442"/>
      <c r="F457" s="443"/>
      <c r="G457" s="444"/>
      <c r="H457" s="448"/>
    </row>
    <row r="458" spans="1:8" ht="18" customHeight="1">
      <c r="A458" s="550"/>
      <c r="B458" s="449"/>
      <c r="C458" s="438"/>
      <c r="D458" s="440"/>
      <c r="E458" s="442"/>
      <c r="F458" s="443"/>
      <c r="G458" s="444"/>
      <c r="H458" s="448"/>
    </row>
    <row r="459" spans="1:8" ht="18" customHeight="1">
      <c r="A459" s="550"/>
      <c r="B459" s="449"/>
      <c r="C459" s="438"/>
      <c r="D459" s="440"/>
      <c r="E459" s="442"/>
      <c r="F459" s="443"/>
      <c r="G459" s="444"/>
      <c r="H459" s="448"/>
    </row>
    <row r="460" spans="1:8" ht="18" customHeight="1">
      <c r="A460" s="550"/>
      <c r="B460" s="449"/>
      <c r="C460" s="438"/>
      <c r="D460" s="440"/>
      <c r="E460" s="442"/>
      <c r="F460" s="443"/>
      <c r="G460" s="444"/>
      <c r="H460" s="448"/>
    </row>
    <row r="461" spans="1:8" ht="18" customHeight="1">
      <c r="A461" s="550"/>
      <c r="B461" s="449"/>
      <c r="C461" s="438"/>
      <c r="D461" s="440"/>
      <c r="E461" s="442"/>
      <c r="F461" s="443"/>
      <c r="G461" s="444"/>
      <c r="H461" s="448"/>
    </row>
    <row r="462" spans="1:8" ht="18" customHeight="1">
      <c r="A462" s="550"/>
      <c r="B462" s="449"/>
      <c r="C462" s="438"/>
      <c r="D462" s="440"/>
      <c r="E462" s="442"/>
      <c r="F462" s="443"/>
      <c r="G462" s="444"/>
      <c r="H462" s="448"/>
    </row>
    <row r="463" spans="1:8" ht="18" customHeight="1">
      <c r="A463" s="550"/>
      <c r="B463" s="449"/>
      <c r="C463" s="438"/>
      <c r="D463" s="440"/>
      <c r="E463" s="442"/>
      <c r="F463" s="443"/>
      <c r="G463" s="444"/>
      <c r="H463" s="448"/>
    </row>
    <row r="464" spans="1:8" ht="18" customHeight="1">
      <c r="A464" s="550"/>
      <c r="B464" s="449"/>
      <c r="C464" s="438"/>
      <c r="D464" s="440"/>
      <c r="E464" s="442"/>
      <c r="F464" s="443"/>
      <c r="G464" s="444"/>
      <c r="H464" s="448"/>
    </row>
    <row r="465" spans="1:8" ht="18" customHeight="1">
      <c r="A465" s="550"/>
      <c r="B465" s="449"/>
      <c r="C465" s="438"/>
      <c r="D465" s="440"/>
      <c r="E465" s="442"/>
      <c r="F465" s="443"/>
      <c r="G465" s="444"/>
      <c r="H465" s="448"/>
    </row>
    <row r="466" spans="1:8" ht="18" customHeight="1">
      <c r="A466" s="550"/>
      <c r="B466" s="449"/>
      <c r="C466" s="438"/>
      <c r="D466" s="440"/>
      <c r="E466" s="442"/>
      <c r="F466" s="443"/>
      <c r="G466" s="444"/>
      <c r="H466" s="448"/>
    </row>
    <row r="467" spans="1:8" ht="18" customHeight="1">
      <c r="A467" s="550"/>
      <c r="B467" s="449"/>
      <c r="C467" s="438"/>
      <c r="D467" s="440"/>
      <c r="E467" s="442"/>
      <c r="F467" s="443"/>
      <c r="G467" s="444"/>
      <c r="H467" s="448"/>
    </row>
    <row r="468" spans="1:8" ht="18" customHeight="1">
      <c r="A468" s="550"/>
      <c r="B468" s="449"/>
      <c r="C468" s="438"/>
      <c r="D468" s="440"/>
      <c r="E468" s="442"/>
      <c r="F468" s="443"/>
      <c r="G468" s="444"/>
      <c r="H468" s="448"/>
    </row>
    <row r="469" spans="1:8" ht="18" customHeight="1">
      <c r="A469" s="550"/>
      <c r="B469" s="449"/>
      <c r="C469" s="438"/>
      <c r="D469" s="440"/>
      <c r="E469" s="442"/>
      <c r="F469" s="443"/>
      <c r="G469" s="444"/>
      <c r="H469" s="448"/>
    </row>
    <row r="470" spans="1:8" ht="18" customHeight="1">
      <c r="A470" s="550"/>
      <c r="B470" s="449"/>
      <c r="C470" s="438"/>
      <c r="D470" s="440"/>
      <c r="E470" s="442"/>
      <c r="F470" s="443"/>
      <c r="G470" s="444"/>
      <c r="H470" s="448"/>
    </row>
    <row r="471" spans="1:8" ht="18" customHeight="1">
      <c r="A471" s="550"/>
      <c r="B471" s="449"/>
      <c r="C471" s="438"/>
      <c r="D471" s="440"/>
      <c r="E471" s="442"/>
      <c r="F471" s="443"/>
      <c r="G471" s="444"/>
      <c r="H471" s="448"/>
    </row>
    <row r="472" spans="1:8" ht="18" customHeight="1">
      <c r="A472" s="550"/>
      <c r="B472" s="449"/>
      <c r="C472" s="438"/>
      <c r="D472" s="440"/>
      <c r="E472" s="442"/>
      <c r="F472" s="443"/>
      <c r="G472" s="444"/>
      <c r="H472" s="448"/>
    </row>
    <row r="473" spans="1:8" ht="18" customHeight="1">
      <c r="A473" s="550"/>
      <c r="B473" s="449"/>
      <c r="C473" s="438"/>
      <c r="D473" s="440"/>
      <c r="E473" s="442"/>
      <c r="F473" s="443"/>
      <c r="G473" s="444"/>
      <c r="H473" s="448"/>
    </row>
    <row r="474" spans="1:8" ht="18" customHeight="1">
      <c r="A474" s="550"/>
      <c r="B474" s="449"/>
      <c r="C474" s="438"/>
      <c r="D474" s="440"/>
      <c r="E474" s="442"/>
      <c r="F474" s="443"/>
      <c r="G474" s="444"/>
      <c r="H474" s="448"/>
    </row>
    <row r="475" spans="1:8" ht="18" customHeight="1">
      <c r="A475" s="550"/>
      <c r="B475" s="449"/>
      <c r="C475" s="438"/>
      <c r="D475" s="440"/>
      <c r="E475" s="442"/>
      <c r="F475" s="443"/>
      <c r="G475" s="444"/>
      <c r="H475" s="448"/>
    </row>
    <row r="476" spans="1:8" ht="18" customHeight="1">
      <c r="A476" s="550"/>
      <c r="B476" s="449"/>
      <c r="C476" s="438"/>
      <c r="D476" s="440"/>
      <c r="E476" s="442"/>
      <c r="F476" s="443"/>
      <c r="G476" s="444"/>
      <c r="H476" s="448"/>
    </row>
    <row r="477" spans="1:8" ht="18" customHeight="1">
      <c r="A477" s="550"/>
      <c r="B477" s="449"/>
      <c r="C477" s="438"/>
      <c r="D477" s="440"/>
      <c r="E477" s="442"/>
      <c r="F477" s="443"/>
      <c r="G477" s="444"/>
      <c r="H477" s="448"/>
    </row>
    <row r="478" spans="1:8" ht="18" customHeight="1">
      <c r="A478" s="550"/>
      <c r="B478" s="449"/>
      <c r="C478" s="438"/>
      <c r="D478" s="440"/>
      <c r="E478" s="442"/>
      <c r="F478" s="443"/>
      <c r="G478" s="444"/>
      <c r="H478" s="448"/>
    </row>
    <row r="479" spans="1:8" ht="18" customHeight="1">
      <c r="A479" s="550"/>
      <c r="B479" s="449"/>
      <c r="C479" s="438"/>
      <c r="D479" s="440"/>
      <c r="E479" s="442"/>
      <c r="F479" s="443"/>
      <c r="G479" s="444"/>
      <c r="H479" s="448"/>
    </row>
    <row r="480" spans="1:8" ht="18" customHeight="1">
      <c r="A480" s="550"/>
      <c r="B480" s="449"/>
      <c r="C480" s="438"/>
      <c r="D480" s="440"/>
      <c r="E480" s="442"/>
      <c r="F480" s="443"/>
      <c r="G480" s="444"/>
      <c r="H480" s="448"/>
    </row>
    <row r="481" spans="1:8" ht="18" customHeight="1">
      <c r="A481" s="550"/>
      <c r="B481" s="449"/>
      <c r="C481" s="438"/>
      <c r="D481" s="440"/>
      <c r="E481" s="442"/>
      <c r="F481" s="443"/>
      <c r="G481" s="444"/>
      <c r="H481" s="448"/>
    </row>
    <row r="482" spans="1:8" ht="18" customHeight="1">
      <c r="A482" s="550"/>
      <c r="B482" s="449"/>
      <c r="C482" s="438"/>
      <c r="D482" s="440"/>
      <c r="E482" s="442"/>
      <c r="F482" s="443"/>
      <c r="G482" s="444"/>
      <c r="H482" s="448"/>
    </row>
    <row r="483" spans="1:8" ht="18" customHeight="1">
      <c r="A483" s="550"/>
      <c r="B483" s="449"/>
      <c r="C483" s="438"/>
      <c r="D483" s="440"/>
      <c r="E483" s="442"/>
      <c r="F483" s="443"/>
      <c r="G483" s="444"/>
      <c r="H483" s="448"/>
    </row>
    <row r="484" spans="1:8" ht="18" customHeight="1">
      <c r="A484" s="550"/>
      <c r="B484" s="449"/>
      <c r="C484" s="438"/>
      <c r="D484" s="440"/>
      <c r="E484" s="442"/>
      <c r="F484" s="443"/>
      <c r="G484" s="444"/>
      <c r="H484" s="448"/>
    </row>
    <row r="485" spans="1:8" ht="18" customHeight="1">
      <c r="A485" s="550"/>
      <c r="B485" s="449"/>
      <c r="C485" s="438"/>
      <c r="D485" s="440"/>
      <c r="E485" s="442"/>
      <c r="F485" s="443"/>
      <c r="G485" s="444"/>
      <c r="H485" s="448"/>
    </row>
    <row r="486" spans="1:8" ht="18" customHeight="1">
      <c r="A486" s="550"/>
      <c r="B486" s="449"/>
      <c r="C486" s="438"/>
      <c r="D486" s="440"/>
      <c r="E486" s="442"/>
      <c r="F486" s="443"/>
      <c r="G486" s="444"/>
      <c r="H486" s="448"/>
    </row>
    <row r="487" spans="1:8" ht="18" customHeight="1">
      <c r="A487" s="550"/>
      <c r="B487" s="449"/>
      <c r="C487" s="438"/>
      <c r="D487" s="440"/>
      <c r="E487" s="442"/>
      <c r="F487" s="443"/>
      <c r="G487" s="444"/>
      <c r="H487" s="448"/>
    </row>
    <row r="488" spans="1:8" ht="18" customHeight="1">
      <c r="A488" s="550"/>
      <c r="B488" s="449"/>
      <c r="C488" s="438"/>
      <c r="D488" s="440"/>
      <c r="E488" s="442"/>
      <c r="F488" s="443"/>
      <c r="G488" s="444"/>
      <c r="H488" s="448"/>
    </row>
    <row r="489" spans="1:8" ht="18" customHeight="1">
      <c r="A489" s="550"/>
      <c r="B489" s="449"/>
      <c r="C489" s="438"/>
      <c r="D489" s="440"/>
      <c r="E489" s="442"/>
      <c r="F489" s="443"/>
      <c r="G489" s="444"/>
      <c r="H489" s="448"/>
    </row>
    <row r="490" spans="1:8" ht="18" customHeight="1">
      <c r="A490" s="550"/>
      <c r="B490" s="449"/>
      <c r="C490" s="438"/>
      <c r="D490" s="440"/>
      <c r="E490" s="442"/>
      <c r="F490" s="443"/>
      <c r="G490" s="444"/>
      <c r="H490" s="448"/>
    </row>
    <row r="491" spans="1:8" ht="18" customHeight="1">
      <c r="A491" s="550"/>
      <c r="B491" s="449"/>
      <c r="C491" s="438"/>
      <c r="D491" s="440"/>
      <c r="E491" s="442"/>
      <c r="F491" s="443"/>
      <c r="G491" s="444"/>
      <c r="H491" s="448"/>
    </row>
    <row r="492" spans="1:8" ht="18" customHeight="1">
      <c r="A492" s="550"/>
      <c r="B492" s="449"/>
      <c r="C492" s="438"/>
      <c r="D492" s="440"/>
      <c r="E492" s="442"/>
      <c r="F492" s="443"/>
      <c r="G492" s="444"/>
      <c r="H492" s="448"/>
    </row>
    <row r="493" spans="1:8" ht="18" customHeight="1">
      <c r="A493" s="550"/>
      <c r="B493" s="449"/>
      <c r="C493" s="438"/>
      <c r="D493" s="440"/>
      <c r="E493" s="442"/>
      <c r="F493" s="443"/>
      <c r="G493" s="444"/>
      <c r="H493" s="448"/>
    </row>
    <row r="494" spans="1:8" ht="18" customHeight="1">
      <c r="A494" s="550"/>
      <c r="B494" s="449"/>
      <c r="C494" s="438"/>
      <c r="D494" s="440"/>
      <c r="E494" s="442"/>
      <c r="F494" s="443"/>
      <c r="G494" s="444"/>
      <c r="H494" s="448"/>
    </row>
    <row r="495" spans="1:8" ht="18" customHeight="1">
      <c r="A495" s="550"/>
      <c r="B495" s="449"/>
      <c r="C495" s="438"/>
      <c r="D495" s="440"/>
      <c r="E495" s="442"/>
      <c r="F495" s="443"/>
      <c r="G495" s="444"/>
      <c r="H495" s="448"/>
    </row>
    <row r="496" spans="1:8" ht="18" customHeight="1">
      <c r="A496" s="550"/>
      <c r="B496" s="449"/>
      <c r="C496" s="438"/>
      <c r="D496" s="440"/>
      <c r="E496" s="442"/>
      <c r="F496" s="443"/>
      <c r="G496" s="444"/>
      <c r="H496" s="448"/>
    </row>
    <row r="497" spans="1:8" ht="18" customHeight="1">
      <c r="A497" s="550"/>
      <c r="B497" s="449"/>
      <c r="C497" s="438"/>
      <c r="D497" s="440"/>
      <c r="E497" s="442"/>
      <c r="F497" s="443"/>
      <c r="G497" s="444"/>
      <c r="H497" s="448"/>
    </row>
    <row r="498" spans="1:8" ht="18" customHeight="1">
      <c r="A498" s="550"/>
      <c r="B498" s="449"/>
      <c r="C498" s="438"/>
      <c r="D498" s="440"/>
      <c r="E498" s="442"/>
      <c r="F498" s="443"/>
      <c r="G498" s="444"/>
      <c r="H498" s="448"/>
    </row>
    <row r="499" spans="1:8" ht="18" customHeight="1">
      <c r="A499" s="550"/>
      <c r="B499" s="449"/>
      <c r="C499" s="438"/>
      <c r="D499" s="440"/>
      <c r="E499" s="442"/>
      <c r="F499" s="443"/>
      <c r="G499" s="444"/>
      <c r="H499" s="448"/>
    </row>
    <row r="500" spans="1:8" ht="18" customHeight="1">
      <c r="A500" s="550"/>
      <c r="B500" s="449"/>
      <c r="C500" s="438"/>
      <c r="D500" s="440"/>
      <c r="E500" s="442"/>
      <c r="F500" s="443"/>
      <c r="G500" s="444"/>
      <c r="H500" s="448"/>
    </row>
    <row r="501" spans="1:8" ht="18" customHeight="1">
      <c r="A501" s="550"/>
      <c r="B501" s="449"/>
      <c r="C501" s="438"/>
      <c r="D501" s="440"/>
      <c r="E501" s="442"/>
      <c r="F501" s="443"/>
      <c r="G501" s="444"/>
      <c r="H501" s="448"/>
    </row>
    <row r="502" spans="1:8" ht="18" customHeight="1">
      <c r="A502" s="550"/>
      <c r="B502" s="449"/>
      <c r="C502" s="438"/>
      <c r="D502" s="440"/>
      <c r="E502" s="442"/>
      <c r="F502" s="443"/>
      <c r="G502" s="444"/>
      <c r="H502" s="448"/>
    </row>
    <row r="503" spans="1:8" ht="18" customHeight="1">
      <c r="A503" s="550"/>
      <c r="B503" s="449"/>
      <c r="C503" s="438"/>
      <c r="D503" s="440"/>
      <c r="E503" s="442"/>
      <c r="F503" s="443"/>
      <c r="G503" s="444"/>
      <c r="H503" s="448"/>
    </row>
    <row r="504" spans="1:8" ht="18" customHeight="1">
      <c r="A504" s="550"/>
      <c r="B504" s="449"/>
      <c r="C504" s="438"/>
      <c r="D504" s="440"/>
      <c r="E504" s="442"/>
      <c r="F504" s="443"/>
      <c r="G504" s="444"/>
      <c r="H504" s="448"/>
    </row>
    <row r="505" spans="1:8" ht="18" customHeight="1">
      <c r="A505" s="550"/>
      <c r="B505" s="449"/>
      <c r="C505" s="438"/>
      <c r="D505" s="440"/>
      <c r="E505" s="442"/>
      <c r="F505" s="443"/>
      <c r="G505" s="444"/>
      <c r="H505" s="448"/>
    </row>
    <row r="506" spans="1:8" ht="18" customHeight="1">
      <c r="A506" s="550"/>
      <c r="B506" s="449"/>
      <c r="C506" s="438"/>
      <c r="D506" s="440"/>
      <c r="E506" s="442"/>
      <c r="F506" s="443"/>
      <c r="G506" s="444"/>
      <c r="H506" s="448"/>
    </row>
    <row r="507" spans="1:8" ht="18" customHeight="1">
      <c r="A507" s="550"/>
      <c r="B507" s="449"/>
      <c r="C507" s="438"/>
      <c r="D507" s="440"/>
      <c r="E507" s="442"/>
      <c r="F507" s="443"/>
      <c r="G507" s="444"/>
      <c r="H507" s="448"/>
    </row>
    <row r="508" spans="1:8" ht="18" customHeight="1">
      <c r="A508" s="550"/>
      <c r="B508" s="449"/>
      <c r="C508" s="438"/>
      <c r="D508" s="440"/>
      <c r="E508" s="442"/>
      <c r="F508" s="443"/>
      <c r="G508" s="444"/>
      <c r="H508" s="448"/>
    </row>
    <row r="509" spans="1:8" ht="18" customHeight="1">
      <c r="A509" s="550"/>
      <c r="B509" s="449"/>
      <c r="C509" s="438"/>
      <c r="D509" s="440"/>
      <c r="E509" s="442"/>
      <c r="F509" s="443"/>
      <c r="G509" s="444"/>
      <c r="H509" s="448"/>
    </row>
    <row r="510" spans="1:8" ht="18" customHeight="1">
      <c r="A510" s="550"/>
      <c r="B510" s="449"/>
      <c r="C510" s="438"/>
      <c r="D510" s="440"/>
      <c r="E510" s="442"/>
      <c r="F510" s="443"/>
      <c r="G510" s="444"/>
      <c r="H510" s="448"/>
    </row>
    <row r="511" spans="1:8" ht="18" customHeight="1">
      <c r="A511" s="550"/>
      <c r="B511" s="449"/>
      <c r="C511" s="438"/>
      <c r="D511" s="440"/>
      <c r="E511" s="442"/>
      <c r="F511" s="443"/>
      <c r="G511" s="444"/>
      <c r="H511" s="448"/>
    </row>
    <row r="512" spans="1:8" ht="18" customHeight="1">
      <c r="A512" s="550"/>
      <c r="B512" s="449"/>
      <c r="C512" s="438"/>
      <c r="D512" s="440"/>
      <c r="E512" s="442"/>
      <c r="F512" s="443"/>
      <c r="G512" s="444"/>
      <c r="H512" s="448"/>
    </row>
    <row r="513" spans="1:8" ht="18" customHeight="1">
      <c r="A513" s="550"/>
      <c r="B513" s="449"/>
      <c r="C513" s="438"/>
      <c r="D513" s="440"/>
      <c r="E513" s="442"/>
      <c r="F513" s="443"/>
      <c r="G513" s="444"/>
      <c r="H513" s="448"/>
    </row>
    <row r="514" spans="1:8" ht="18" customHeight="1">
      <c r="A514" s="550"/>
      <c r="B514" s="449"/>
      <c r="C514" s="438"/>
      <c r="D514" s="440"/>
      <c r="E514" s="442"/>
      <c r="F514" s="443"/>
      <c r="G514" s="444"/>
      <c r="H514" s="448"/>
    </row>
    <row r="515" spans="1:8" ht="18" customHeight="1">
      <c r="A515" s="550"/>
      <c r="B515" s="449"/>
      <c r="C515" s="438"/>
      <c r="D515" s="440"/>
      <c r="E515" s="442"/>
      <c r="F515" s="443"/>
      <c r="G515" s="444"/>
      <c r="H515" s="448"/>
    </row>
    <row r="516" spans="1:8" ht="18" customHeight="1">
      <c r="A516" s="550"/>
      <c r="B516" s="449"/>
      <c r="C516" s="438"/>
      <c r="D516" s="440"/>
      <c r="E516" s="442"/>
      <c r="F516" s="443"/>
      <c r="G516" s="444"/>
      <c r="H516" s="448"/>
    </row>
    <row r="517" spans="1:8" ht="18" customHeight="1">
      <c r="A517" s="550"/>
      <c r="B517" s="449"/>
      <c r="C517" s="438"/>
      <c r="D517" s="440"/>
      <c r="E517" s="442"/>
      <c r="F517" s="443"/>
      <c r="G517" s="444"/>
      <c r="H517" s="448"/>
    </row>
    <row r="518" spans="1:8" ht="18" customHeight="1">
      <c r="A518" s="550"/>
      <c r="B518" s="449"/>
      <c r="C518" s="438"/>
      <c r="D518" s="440"/>
      <c r="E518" s="442"/>
      <c r="F518" s="443"/>
      <c r="G518" s="444"/>
      <c r="H518" s="448"/>
    </row>
    <row r="519" spans="1:8" ht="18" customHeight="1">
      <c r="A519" s="550"/>
      <c r="B519" s="449"/>
      <c r="C519" s="438"/>
      <c r="D519" s="440"/>
      <c r="E519" s="442"/>
      <c r="F519" s="443"/>
      <c r="G519" s="444"/>
      <c r="H519" s="448"/>
    </row>
    <row r="520" spans="1:8" ht="18" customHeight="1">
      <c r="A520" s="550"/>
      <c r="B520" s="449"/>
      <c r="C520" s="438"/>
      <c r="D520" s="440"/>
      <c r="E520" s="442"/>
      <c r="F520" s="443"/>
      <c r="G520" s="444"/>
      <c r="H520" s="448"/>
    </row>
    <row r="521" spans="1:8" ht="18" customHeight="1">
      <c r="A521" s="550"/>
      <c r="B521" s="449"/>
      <c r="C521" s="438"/>
      <c r="D521" s="440"/>
      <c r="E521" s="442"/>
      <c r="F521" s="443"/>
      <c r="G521" s="444"/>
      <c r="H521" s="448"/>
    </row>
    <row r="522" spans="1:8" ht="18" customHeight="1">
      <c r="A522" s="550"/>
      <c r="B522" s="449"/>
      <c r="C522" s="438"/>
      <c r="D522" s="440"/>
      <c r="E522" s="442"/>
      <c r="F522" s="443"/>
      <c r="G522" s="444"/>
      <c r="H522" s="448"/>
    </row>
    <row r="523" spans="1:8" ht="18" customHeight="1">
      <c r="A523" s="550"/>
      <c r="B523" s="449"/>
      <c r="C523" s="438"/>
      <c r="D523" s="440"/>
      <c r="E523" s="442"/>
      <c r="F523" s="443"/>
      <c r="G523" s="444"/>
      <c r="H523" s="448"/>
    </row>
    <row r="524" spans="1:8" ht="18" customHeight="1">
      <c r="A524" s="550"/>
      <c r="B524" s="449"/>
      <c r="C524" s="438"/>
      <c r="D524" s="440"/>
      <c r="E524" s="442"/>
      <c r="F524" s="443"/>
      <c r="G524" s="444"/>
      <c r="H524" s="448"/>
    </row>
    <row r="525" spans="1:8" ht="18" customHeight="1">
      <c r="A525" s="550"/>
      <c r="B525" s="449"/>
      <c r="C525" s="438"/>
      <c r="D525" s="440"/>
      <c r="E525" s="442"/>
      <c r="F525" s="443"/>
      <c r="G525" s="444"/>
      <c r="H525" s="448"/>
    </row>
    <row r="526" spans="1:8" ht="18" customHeight="1">
      <c r="A526" s="550"/>
      <c r="B526" s="449"/>
      <c r="C526" s="438"/>
      <c r="D526" s="440"/>
      <c r="E526" s="442"/>
      <c r="F526" s="443"/>
      <c r="G526" s="444"/>
      <c r="H526" s="448"/>
    </row>
    <row r="527" spans="1:8" ht="18" customHeight="1">
      <c r="A527" s="550"/>
      <c r="B527" s="449"/>
      <c r="C527" s="438"/>
      <c r="D527" s="440"/>
      <c r="E527" s="442"/>
      <c r="F527" s="443"/>
      <c r="G527" s="444"/>
      <c r="H527" s="448"/>
    </row>
    <row r="528" spans="1:8" ht="18" customHeight="1">
      <c r="A528" s="550"/>
      <c r="B528" s="449"/>
      <c r="C528" s="438"/>
      <c r="D528" s="440"/>
      <c r="E528" s="442"/>
      <c r="F528" s="443"/>
      <c r="G528" s="444"/>
      <c r="H528" s="448"/>
    </row>
    <row r="529" spans="1:8" ht="18" customHeight="1">
      <c r="A529" s="550"/>
      <c r="B529" s="449"/>
      <c r="C529" s="438"/>
      <c r="D529" s="440"/>
      <c r="E529" s="442"/>
      <c r="F529" s="443"/>
      <c r="G529" s="444"/>
      <c r="H529" s="448"/>
    </row>
    <row r="530" spans="1:8" ht="18" customHeight="1">
      <c r="A530" s="550"/>
      <c r="B530" s="449"/>
      <c r="C530" s="438"/>
      <c r="D530" s="440"/>
      <c r="E530" s="442"/>
      <c r="F530" s="443"/>
      <c r="G530" s="444"/>
      <c r="H530" s="448"/>
    </row>
    <row r="531" spans="1:8" ht="18" customHeight="1">
      <c r="A531" s="550"/>
      <c r="B531" s="449"/>
      <c r="C531" s="438"/>
      <c r="D531" s="440"/>
      <c r="E531" s="442"/>
      <c r="F531" s="443"/>
      <c r="G531" s="444"/>
      <c r="H531" s="448"/>
    </row>
    <row r="532" spans="1:8" ht="18" customHeight="1">
      <c r="A532" s="550"/>
      <c r="B532" s="449"/>
      <c r="C532" s="438"/>
      <c r="D532" s="440"/>
      <c r="E532" s="442"/>
      <c r="F532" s="443"/>
      <c r="G532" s="444"/>
      <c r="H532" s="448"/>
    </row>
    <row r="533" spans="1:8" ht="18" customHeight="1">
      <c r="A533" s="550"/>
      <c r="B533" s="449"/>
      <c r="C533" s="438"/>
      <c r="D533" s="440"/>
      <c r="E533" s="442"/>
      <c r="F533" s="443"/>
      <c r="G533" s="444"/>
      <c r="H533" s="448"/>
    </row>
    <row r="534" spans="1:8" ht="18" customHeight="1">
      <c r="A534" s="550"/>
      <c r="B534" s="449"/>
      <c r="C534" s="438"/>
      <c r="D534" s="440"/>
      <c r="E534" s="442"/>
      <c r="F534" s="443"/>
      <c r="G534" s="444"/>
      <c r="H534" s="448"/>
    </row>
    <row r="535" spans="1:8" ht="18" customHeight="1">
      <c r="A535" s="550"/>
      <c r="B535" s="449"/>
      <c r="C535" s="438"/>
      <c r="D535" s="440"/>
      <c r="E535" s="442"/>
      <c r="F535" s="443"/>
      <c r="G535" s="444"/>
      <c r="H535" s="448"/>
    </row>
    <row r="536" spans="1:8" ht="18" customHeight="1">
      <c r="A536" s="550"/>
      <c r="B536" s="449"/>
      <c r="C536" s="438"/>
      <c r="D536" s="440"/>
      <c r="E536" s="442"/>
      <c r="F536" s="443"/>
      <c r="G536" s="444"/>
      <c r="H536" s="448"/>
    </row>
    <row r="537" spans="1:8" ht="18" customHeight="1">
      <c r="A537" s="550"/>
      <c r="B537" s="449"/>
      <c r="C537" s="438"/>
      <c r="D537" s="440"/>
      <c r="E537" s="442"/>
      <c r="F537" s="443"/>
      <c r="G537" s="444"/>
      <c r="H537" s="448"/>
    </row>
    <row r="538" spans="1:8" ht="18" customHeight="1">
      <c r="A538" s="550"/>
      <c r="B538" s="449"/>
      <c r="C538" s="438"/>
      <c r="D538" s="440"/>
      <c r="E538" s="442"/>
      <c r="F538" s="443"/>
      <c r="G538" s="444"/>
      <c r="H538" s="448"/>
    </row>
    <row r="539" spans="1:8" ht="18" customHeight="1">
      <c r="A539" s="550"/>
      <c r="B539" s="449"/>
      <c r="C539" s="438"/>
      <c r="D539" s="440"/>
      <c r="E539" s="442"/>
      <c r="F539" s="443"/>
      <c r="G539" s="444"/>
      <c r="H539" s="448"/>
    </row>
    <row r="540" spans="1:8" ht="18" customHeight="1">
      <c r="A540" s="550"/>
      <c r="B540" s="449"/>
      <c r="C540" s="438"/>
      <c r="D540" s="440"/>
      <c r="E540" s="442"/>
      <c r="F540" s="443"/>
      <c r="G540" s="444"/>
      <c r="H540" s="448"/>
    </row>
    <row r="541" spans="1:8" ht="18" customHeight="1">
      <c r="A541" s="550"/>
      <c r="B541" s="449"/>
      <c r="C541" s="438"/>
      <c r="D541" s="440"/>
      <c r="E541" s="442"/>
      <c r="F541" s="443"/>
      <c r="G541" s="444"/>
      <c r="H541" s="448"/>
    </row>
    <row r="542" spans="1:8" ht="18" customHeight="1">
      <c r="A542" s="550"/>
      <c r="B542" s="449"/>
      <c r="C542" s="438"/>
      <c r="D542" s="440"/>
      <c r="E542" s="442"/>
      <c r="F542" s="443"/>
      <c r="G542" s="444"/>
      <c r="H542" s="448"/>
    </row>
    <row r="543" spans="1:8" ht="18" customHeight="1">
      <c r="A543" s="550"/>
      <c r="B543" s="449"/>
      <c r="C543" s="438"/>
      <c r="D543" s="440"/>
      <c r="E543" s="442"/>
      <c r="F543" s="443"/>
      <c r="G543" s="444"/>
      <c r="H543" s="448"/>
    </row>
    <row r="544" spans="1:8" ht="18" customHeight="1">
      <c r="A544" s="550"/>
      <c r="B544" s="449"/>
      <c r="C544" s="438"/>
      <c r="D544" s="440"/>
      <c r="E544" s="442"/>
      <c r="F544" s="443"/>
      <c r="G544" s="444"/>
      <c r="H544" s="448"/>
    </row>
    <row r="545" spans="1:8" ht="18" customHeight="1">
      <c r="A545" s="550"/>
      <c r="B545" s="449"/>
      <c r="C545" s="438"/>
      <c r="D545" s="440"/>
      <c r="E545" s="442"/>
      <c r="F545" s="443"/>
      <c r="G545" s="444"/>
      <c r="H545" s="448"/>
    </row>
    <row r="546" spans="1:8" ht="18" customHeight="1">
      <c r="A546" s="550"/>
      <c r="B546" s="449"/>
      <c r="C546" s="438"/>
      <c r="D546" s="440"/>
      <c r="E546" s="442"/>
      <c r="F546" s="443"/>
      <c r="G546" s="444"/>
      <c r="H546" s="448"/>
    </row>
    <row r="547" spans="1:8" ht="18" customHeight="1">
      <c r="A547" s="550"/>
      <c r="B547" s="449"/>
      <c r="C547" s="438"/>
      <c r="D547" s="440"/>
      <c r="E547" s="442"/>
      <c r="F547" s="443"/>
      <c r="G547" s="444"/>
      <c r="H547" s="448"/>
    </row>
    <row r="548" spans="1:8" ht="18" customHeight="1">
      <c r="A548" s="550"/>
      <c r="B548" s="449"/>
      <c r="C548" s="438"/>
      <c r="D548" s="440"/>
      <c r="E548" s="442"/>
      <c r="F548" s="443"/>
      <c r="G548" s="444"/>
      <c r="H548" s="448"/>
    </row>
    <row r="549" spans="1:8" ht="18" customHeight="1">
      <c r="A549" s="550"/>
      <c r="B549" s="449"/>
      <c r="C549" s="438"/>
      <c r="D549" s="440"/>
      <c r="E549" s="442"/>
      <c r="F549" s="443"/>
      <c r="G549" s="444"/>
      <c r="H549" s="448"/>
    </row>
    <row r="550" spans="1:8" ht="18" customHeight="1">
      <c r="A550" s="550"/>
      <c r="B550" s="449"/>
      <c r="C550" s="438"/>
      <c r="D550" s="440"/>
      <c r="E550" s="442"/>
      <c r="F550" s="443"/>
      <c r="G550" s="444"/>
      <c r="H550" s="448"/>
    </row>
    <row r="551" spans="1:8" ht="18" customHeight="1">
      <c r="A551" s="550"/>
      <c r="B551" s="449"/>
      <c r="C551" s="438"/>
      <c r="D551" s="440"/>
      <c r="E551" s="442"/>
      <c r="F551" s="443"/>
      <c r="G551" s="444"/>
      <c r="H551" s="448"/>
    </row>
    <row r="552" spans="1:8" ht="18" customHeight="1">
      <c r="A552" s="550"/>
      <c r="B552" s="449"/>
      <c r="C552" s="438"/>
      <c r="D552" s="440"/>
      <c r="E552" s="442"/>
      <c r="F552" s="443"/>
      <c r="G552" s="444"/>
      <c r="H552" s="448"/>
    </row>
    <row r="553" spans="1:8" ht="18" customHeight="1">
      <c r="A553" s="550"/>
      <c r="B553" s="449"/>
      <c r="C553" s="438"/>
      <c r="D553" s="440"/>
      <c r="E553" s="442"/>
      <c r="F553" s="443"/>
      <c r="G553" s="444"/>
      <c r="H553" s="448"/>
    </row>
    <row r="554" spans="1:8" ht="18" customHeight="1">
      <c r="A554" s="550"/>
      <c r="B554" s="449"/>
      <c r="C554" s="438"/>
      <c r="D554" s="440"/>
      <c r="E554" s="442"/>
      <c r="F554" s="443"/>
      <c r="G554" s="444"/>
      <c r="H554" s="448"/>
    </row>
    <row r="555" spans="1:8" ht="18" customHeight="1">
      <c r="A555" s="550"/>
      <c r="B555" s="449"/>
      <c r="C555" s="438"/>
      <c r="D555" s="440"/>
      <c r="E555" s="442"/>
      <c r="F555" s="443"/>
      <c r="G555" s="444"/>
      <c r="H555" s="448"/>
    </row>
    <row r="556" spans="1:8" ht="18" customHeight="1">
      <c r="A556" s="550"/>
      <c r="B556" s="449"/>
      <c r="C556" s="438"/>
      <c r="D556" s="440"/>
      <c r="E556" s="442"/>
      <c r="F556" s="443"/>
      <c r="G556" s="444"/>
      <c r="H556" s="448"/>
    </row>
    <row r="557" spans="1:8" ht="18" customHeight="1">
      <c r="A557" s="550"/>
      <c r="B557" s="449"/>
      <c r="C557" s="438"/>
      <c r="D557" s="440"/>
      <c r="E557" s="442"/>
      <c r="F557" s="443"/>
      <c r="G557" s="444"/>
      <c r="H557" s="448"/>
    </row>
    <row r="558" spans="1:8" ht="18" customHeight="1">
      <c r="A558" s="550"/>
      <c r="B558" s="449"/>
      <c r="C558" s="438"/>
      <c r="D558" s="440"/>
      <c r="E558" s="442"/>
      <c r="F558" s="443"/>
      <c r="G558" s="444"/>
      <c r="H558" s="448"/>
    </row>
    <row r="559" spans="1:8" ht="18" customHeight="1">
      <c r="A559" s="550"/>
      <c r="B559" s="449"/>
      <c r="C559" s="438"/>
      <c r="D559" s="440"/>
      <c r="E559" s="442"/>
      <c r="F559" s="443"/>
      <c r="G559" s="444"/>
      <c r="H559" s="448"/>
    </row>
    <row r="560" spans="1:8" ht="18" customHeight="1">
      <c r="A560" s="550"/>
      <c r="B560" s="449"/>
      <c r="C560" s="438"/>
      <c r="D560" s="440"/>
      <c r="E560" s="442"/>
      <c r="F560" s="443"/>
      <c r="G560" s="444"/>
      <c r="H560" s="448"/>
    </row>
    <row r="561" spans="1:8" ht="18" customHeight="1">
      <c r="A561" s="550"/>
      <c r="B561" s="449"/>
      <c r="C561" s="438"/>
      <c r="D561" s="440"/>
      <c r="E561" s="442"/>
      <c r="F561" s="443"/>
      <c r="G561" s="444"/>
      <c r="H561" s="448"/>
    </row>
    <row r="562" spans="1:8" ht="18" customHeight="1">
      <c r="A562" s="550"/>
      <c r="B562" s="449"/>
      <c r="C562" s="438"/>
      <c r="D562" s="440"/>
      <c r="E562" s="442"/>
      <c r="F562" s="443"/>
      <c r="G562" s="444"/>
      <c r="H562" s="448"/>
    </row>
    <row r="563" spans="1:8" ht="18" customHeight="1">
      <c r="A563" s="550"/>
      <c r="B563" s="449"/>
      <c r="C563" s="438"/>
      <c r="D563" s="440"/>
      <c r="E563" s="442"/>
      <c r="F563" s="443"/>
      <c r="G563" s="444"/>
      <c r="H563" s="448"/>
    </row>
    <row r="564" spans="1:8" ht="18" customHeight="1">
      <c r="A564" s="550"/>
      <c r="B564" s="449"/>
      <c r="C564" s="438"/>
      <c r="D564" s="440"/>
      <c r="E564" s="442"/>
      <c r="F564" s="443"/>
      <c r="G564" s="444"/>
      <c r="H564" s="448"/>
    </row>
    <row r="565" spans="1:8" ht="18" customHeight="1">
      <c r="A565" s="550"/>
      <c r="B565" s="449"/>
      <c r="C565" s="438"/>
      <c r="D565" s="440"/>
      <c r="E565" s="442"/>
      <c r="F565" s="443"/>
      <c r="G565" s="444"/>
      <c r="H565" s="448"/>
    </row>
    <row r="566" spans="1:8" ht="18" customHeight="1">
      <c r="A566" s="550"/>
      <c r="B566" s="449"/>
      <c r="C566" s="438"/>
      <c r="D566" s="440"/>
      <c r="E566" s="442"/>
      <c r="F566" s="443"/>
      <c r="G566" s="444"/>
      <c r="H566" s="448"/>
    </row>
    <row r="567" spans="1:8" ht="18" customHeight="1">
      <c r="A567" s="550"/>
      <c r="B567" s="449"/>
      <c r="C567" s="438"/>
      <c r="D567" s="440"/>
      <c r="E567" s="442"/>
      <c r="F567" s="443"/>
      <c r="G567" s="444"/>
      <c r="H567" s="448"/>
    </row>
    <row r="568" spans="1:8" ht="18" customHeight="1">
      <c r="A568" s="550"/>
      <c r="B568" s="449"/>
      <c r="C568" s="438"/>
      <c r="D568" s="440"/>
      <c r="E568" s="442"/>
      <c r="F568" s="443"/>
      <c r="G568" s="444"/>
      <c r="H568" s="448"/>
    </row>
    <row r="569" spans="1:8" ht="18" customHeight="1">
      <c r="A569" s="550"/>
      <c r="B569" s="449"/>
      <c r="C569" s="438"/>
      <c r="D569" s="440"/>
      <c r="E569" s="442"/>
      <c r="F569" s="443"/>
      <c r="G569" s="444"/>
      <c r="H569" s="448"/>
    </row>
    <row r="570" spans="1:8" ht="18" customHeight="1">
      <c r="A570" s="550"/>
      <c r="B570" s="449"/>
      <c r="C570" s="438"/>
      <c r="D570" s="440"/>
      <c r="E570" s="442"/>
      <c r="F570" s="443"/>
      <c r="G570" s="444"/>
      <c r="H570" s="448"/>
    </row>
    <row r="571" spans="1:8" ht="18" customHeight="1">
      <c r="A571" s="550"/>
      <c r="B571" s="449"/>
      <c r="C571" s="438"/>
      <c r="D571" s="440"/>
      <c r="E571" s="442"/>
      <c r="F571" s="443"/>
      <c r="G571" s="444"/>
      <c r="H571" s="448"/>
    </row>
    <row r="572" spans="1:8" ht="18" customHeight="1">
      <c r="A572" s="550"/>
      <c r="B572" s="449"/>
      <c r="C572" s="438"/>
      <c r="D572" s="440"/>
      <c r="E572" s="442"/>
      <c r="F572" s="443"/>
      <c r="G572" s="444"/>
      <c r="H572" s="448"/>
    </row>
    <row r="573" spans="1:8" ht="18" customHeight="1">
      <c r="A573" s="550"/>
      <c r="B573" s="449"/>
      <c r="C573" s="438"/>
      <c r="D573" s="440"/>
      <c r="E573" s="442"/>
      <c r="F573" s="443"/>
      <c r="G573" s="444"/>
      <c r="H573" s="448"/>
    </row>
    <row r="574" spans="1:8" ht="18" customHeight="1">
      <c r="A574" s="550"/>
      <c r="B574" s="449"/>
      <c r="C574" s="438"/>
      <c r="D574" s="440"/>
      <c r="E574" s="442"/>
      <c r="F574" s="443"/>
      <c r="G574" s="444"/>
      <c r="H574" s="448"/>
    </row>
    <row r="575" spans="1:8" ht="18" customHeight="1">
      <c r="A575" s="550"/>
      <c r="B575" s="449"/>
      <c r="C575" s="438"/>
      <c r="D575" s="440"/>
      <c r="E575" s="442"/>
      <c r="F575" s="443"/>
      <c r="G575" s="444"/>
      <c r="H575" s="448"/>
    </row>
    <row r="576" spans="1:8" ht="18" customHeight="1">
      <c r="A576" s="550"/>
      <c r="B576" s="449"/>
      <c r="C576" s="438"/>
      <c r="D576" s="440"/>
      <c r="E576" s="442"/>
      <c r="F576" s="443"/>
      <c r="G576" s="444"/>
      <c r="H576" s="448"/>
    </row>
    <row r="577" spans="1:8" ht="18" customHeight="1">
      <c r="A577" s="550"/>
      <c r="B577" s="449"/>
      <c r="C577" s="438"/>
      <c r="D577" s="440"/>
      <c r="E577" s="442"/>
      <c r="F577" s="443"/>
      <c r="G577" s="444"/>
      <c r="H577" s="448"/>
    </row>
    <row r="578" spans="1:8" ht="18" customHeight="1">
      <c r="A578" s="550"/>
      <c r="B578" s="449"/>
      <c r="C578" s="438"/>
      <c r="D578" s="440"/>
      <c r="E578" s="442"/>
      <c r="F578" s="443"/>
      <c r="G578" s="444"/>
      <c r="H578" s="448"/>
    </row>
    <row r="579" spans="1:8" ht="18" customHeight="1">
      <c r="A579" s="550"/>
      <c r="B579" s="449"/>
      <c r="C579" s="438"/>
      <c r="D579" s="440"/>
      <c r="E579" s="442"/>
      <c r="F579" s="443"/>
      <c r="G579" s="444"/>
      <c r="H579" s="448"/>
    </row>
    <row r="580" spans="1:8" ht="18" customHeight="1">
      <c r="A580" s="550"/>
      <c r="B580" s="449"/>
      <c r="C580" s="438"/>
      <c r="D580" s="440"/>
      <c r="E580" s="442"/>
      <c r="F580" s="443"/>
      <c r="G580" s="444"/>
      <c r="H580" s="448"/>
    </row>
    <row r="581" spans="1:8" ht="18" customHeight="1">
      <c r="A581" s="550"/>
      <c r="B581" s="449"/>
      <c r="C581" s="438"/>
      <c r="D581" s="440"/>
      <c r="E581" s="442"/>
      <c r="F581" s="443"/>
      <c r="G581" s="444"/>
      <c r="H581" s="448"/>
    </row>
    <row r="582" spans="1:8" ht="18" customHeight="1">
      <c r="A582" s="550"/>
      <c r="B582" s="449"/>
      <c r="C582" s="438"/>
      <c r="D582" s="440"/>
      <c r="E582" s="442"/>
      <c r="F582" s="443"/>
      <c r="G582" s="444"/>
      <c r="H582" s="448"/>
    </row>
    <row r="583" spans="1:8" ht="18" customHeight="1">
      <c r="A583" s="550"/>
      <c r="B583" s="449"/>
      <c r="C583" s="438"/>
      <c r="D583" s="440"/>
      <c r="E583" s="442"/>
      <c r="F583" s="443"/>
      <c r="G583" s="444"/>
      <c r="H583" s="448"/>
    </row>
    <row r="584" spans="1:8" ht="18" customHeight="1">
      <c r="A584" s="550"/>
      <c r="B584" s="449"/>
      <c r="C584" s="438"/>
      <c r="D584" s="440"/>
      <c r="E584" s="442"/>
      <c r="F584" s="443"/>
      <c r="G584" s="444"/>
      <c r="H584" s="448"/>
    </row>
    <row r="585" spans="1:8" ht="18" customHeight="1">
      <c r="A585" s="550"/>
      <c r="B585" s="449"/>
      <c r="C585" s="438"/>
      <c r="D585" s="440"/>
      <c r="E585" s="442"/>
      <c r="F585" s="443"/>
      <c r="G585" s="444"/>
      <c r="H585" s="448"/>
    </row>
    <row r="586" spans="1:8" ht="18" customHeight="1">
      <c r="A586" s="550"/>
      <c r="B586" s="449"/>
      <c r="C586" s="438"/>
      <c r="D586" s="440"/>
      <c r="E586" s="442"/>
      <c r="F586" s="443"/>
      <c r="G586" s="444"/>
      <c r="H586" s="448"/>
    </row>
    <row r="587" spans="1:8" ht="18" customHeight="1">
      <c r="A587" s="550"/>
      <c r="B587" s="449"/>
      <c r="C587" s="438"/>
      <c r="D587" s="440"/>
      <c r="E587" s="442"/>
      <c r="F587" s="443"/>
      <c r="G587" s="444"/>
      <c r="H587" s="448"/>
    </row>
    <row r="588" spans="1:8" ht="18" customHeight="1">
      <c r="A588" s="550"/>
      <c r="B588" s="449"/>
      <c r="C588" s="438"/>
      <c r="D588" s="440"/>
      <c r="E588" s="442"/>
      <c r="F588" s="443"/>
      <c r="G588" s="444"/>
      <c r="H588" s="448"/>
    </row>
    <row r="589" spans="1:8" ht="18" customHeight="1">
      <c r="A589" s="550"/>
      <c r="B589" s="449"/>
      <c r="C589" s="438"/>
      <c r="D589" s="440"/>
      <c r="E589" s="442"/>
      <c r="F589" s="443"/>
      <c r="G589" s="444"/>
      <c r="H589" s="448"/>
    </row>
    <row r="590" spans="1:8" ht="18" customHeight="1">
      <c r="A590" s="550"/>
      <c r="B590" s="449"/>
      <c r="C590" s="438"/>
      <c r="D590" s="440"/>
      <c r="E590" s="442"/>
      <c r="F590" s="443"/>
      <c r="G590" s="444"/>
      <c r="H590" s="448"/>
    </row>
    <row r="591" spans="1:8" ht="18" customHeight="1">
      <c r="A591" s="550"/>
      <c r="B591" s="449"/>
      <c r="C591" s="438"/>
      <c r="D591" s="440"/>
      <c r="E591" s="442"/>
      <c r="F591" s="443"/>
      <c r="G591" s="444"/>
      <c r="H591" s="448"/>
    </row>
    <row r="592" spans="1:8" ht="18" customHeight="1">
      <c r="A592" s="550"/>
      <c r="B592" s="449"/>
      <c r="C592" s="438"/>
      <c r="D592" s="440"/>
      <c r="E592" s="442"/>
      <c r="F592" s="443"/>
      <c r="G592" s="444"/>
      <c r="H592" s="448"/>
    </row>
    <row r="593" spans="1:8" ht="18" customHeight="1">
      <c r="A593" s="550"/>
      <c r="B593" s="449"/>
      <c r="C593" s="438"/>
      <c r="D593" s="440"/>
      <c r="E593" s="442"/>
      <c r="F593" s="443"/>
      <c r="G593" s="444"/>
      <c r="H593" s="448"/>
    </row>
    <row r="594" spans="1:8" ht="18" customHeight="1">
      <c r="A594" s="550"/>
      <c r="B594" s="449"/>
      <c r="C594" s="438"/>
      <c r="D594" s="440"/>
      <c r="E594" s="442"/>
      <c r="F594" s="443"/>
      <c r="G594" s="444"/>
      <c r="H594" s="448"/>
    </row>
    <row r="595" spans="1:8" ht="18" customHeight="1">
      <c r="A595" s="550"/>
      <c r="B595" s="449"/>
      <c r="C595" s="438"/>
      <c r="D595" s="440"/>
      <c r="E595" s="442"/>
      <c r="F595" s="443"/>
      <c r="G595" s="444"/>
      <c r="H595" s="448"/>
    </row>
    <row r="596" spans="1:8" ht="18" customHeight="1">
      <c r="A596" s="550"/>
      <c r="B596" s="449"/>
      <c r="C596" s="438"/>
      <c r="D596" s="440"/>
      <c r="E596" s="442"/>
      <c r="F596" s="443"/>
      <c r="G596" s="444"/>
      <c r="H596" s="448"/>
    </row>
    <row r="597" spans="1:8" ht="18" customHeight="1">
      <c r="A597" s="550"/>
      <c r="B597" s="449"/>
      <c r="C597" s="438"/>
      <c r="D597" s="440"/>
      <c r="E597" s="442"/>
      <c r="F597" s="443"/>
      <c r="G597" s="444"/>
      <c r="H597" s="448"/>
    </row>
    <row r="598" spans="1:8" ht="18" customHeight="1">
      <c r="A598" s="550"/>
      <c r="B598" s="449"/>
      <c r="C598" s="438"/>
      <c r="D598" s="440"/>
      <c r="E598" s="442"/>
      <c r="F598" s="443"/>
      <c r="G598" s="444"/>
      <c r="H598" s="448"/>
    </row>
    <row r="599" spans="1:8" ht="18" customHeight="1">
      <c r="A599" s="550"/>
      <c r="B599" s="449"/>
      <c r="C599" s="438"/>
      <c r="D599" s="440"/>
      <c r="E599" s="442"/>
      <c r="F599" s="443"/>
      <c r="G599" s="444"/>
      <c r="H599" s="448"/>
    </row>
    <row r="600" spans="1:8" ht="18" customHeight="1">
      <c r="A600" s="550"/>
      <c r="B600" s="449"/>
      <c r="C600" s="438"/>
      <c r="D600" s="440"/>
      <c r="E600" s="442"/>
      <c r="F600" s="443"/>
      <c r="G600" s="444"/>
      <c r="H600" s="448"/>
    </row>
    <row r="601" spans="1:8" ht="18" customHeight="1">
      <c r="A601" s="550"/>
      <c r="B601" s="449"/>
      <c r="C601" s="438"/>
      <c r="D601" s="440"/>
      <c r="E601" s="442"/>
      <c r="F601" s="443"/>
      <c r="G601" s="444"/>
      <c r="H601" s="448"/>
    </row>
    <row r="602" spans="1:8" ht="18" customHeight="1">
      <c r="A602" s="550"/>
      <c r="B602" s="449"/>
      <c r="C602" s="438"/>
      <c r="D602" s="440"/>
      <c r="E602" s="442"/>
      <c r="F602" s="443"/>
      <c r="G602" s="444"/>
      <c r="H602" s="448"/>
    </row>
    <row r="603" spans="1:8" ht="18" customHeight="1">
      <c r="A603" s="550"/>
      <c r="B603" s="449"/>
      <c r="C603" s="438"/>
      <c r="D603" s="440"/>
      <c r="E603" s="442"/>
      <c r="F603" s="443"/>
      <c r="G603" s="444"/>
      <c r="H603" s="448"/>
    </row>
    <row r="604" spans="1:8" ht="18" customHeight="1">
      <c r="A604" s="550"/>
      <c r="B604" s="449"/>
      <c r="C604" s="438"/>
      <c r="D604" s="440"/>
      <c r="E604" s="442"/>
      <c r="F604" s="443"/>
      <c r="G604" s="444"/>
      <c r="H604" s="448"/>
    </row>
    <row r="605" spans="1:8" ht="18" customHeight="1">
      <c r="A605" s="550"/>
      <c r="B605" s="449"/>
      <c r="C605" s="438"/>
      <c r="D605" s="440"/>
      <c r="E605" s="442"/>
      <c r="F605" s="443"/>
      <c r="G605" s="444"/>
      <c r="H605" s="448"/>
    </row>
    <row r="606" spans="1:8" ht="18" customHeight="1">
      <c r="A606" s="550"/>
      <c r="B606" s="449"/>
      <c r="C606" s="438"/>
      <c r="D606" s="440"/>
      <c r="E606" s="442"/>
      <c r="F606" s="443"/>
      <c r="G606" s="444"/>
      <c r="H606" s="448"/>
    </row>
    <row r="607" spans="1:8" ht="18" customHeight="1">
      <c r="A607" s="550"/>
      <c r="B607" s="449"/>
      <c r="C607" s="438"/>
      <c r="D607" s="440"/>
      <c r="E607" s="442"/>
      <c r="F607" s="443"/>
      <c r="G607" s="444"/>
      <c r="H607" s="448"/>
    </row>
    <row r="608" spans="1:8" ht="18" customHeight="1">
      <c r="A608" s="550"/>
      <c r="B608" s="449"/>
      <c r="C608" s="438"/>
      <c r="D608" s="440"/>
      <c r="E608" s="442"/>
      <c r="F608" s="443"/>
      <c r="G608" s="444"/>
      <c r="H608" s="448"/>
    </row>
    <row r="609" spans="1:8" ht="18" customHeight="1">
      <c r="A609" s="550"/>
      <c r="B609" s="449"/>
      <c r="C609" s="438"/>
      <c r="D609" s="440"/>
      <c r="E609" s="442"/>
      <c r="F609" s="443"/>
      <c r="G609" s="444"/>
      <c r="H609" s="448"/>
    </row>
    <row r="610" spans="1:8" ht="18" customHeight="1">
      <c r="A610" s="550"/>
      <c r="B610" s="449"/>
      <c r="C610" s="438"/>
      <c r="D610" s="440"/>
      <c r="E610" s="442"/>
      <c r="F610" s="443"/>
      <c r="G610" s="444"/>
      <c r="H610" s="448"/>
    </row>
    <row r="611" spans="1:8" ht="18" customHeight="1">
      <c r="A611" s="550"/>
      <c r="B611" s="449"/>
      <c r="C611" s="438"/>
      <c r="D611" s="440"/>
      <c r="E611" s="442"/>
      <c r="F611" s="443"/>
      <c r="G611" s="444"/>
      <c r="H611" s="448"/>
    </row>
    <row r="612" spans="1:8" ht="18" customHeight="1">
      <c r="A612" s="550"/>
      <c r="B612" s="449"/>
      <c r="C612" s="438"/>
      <c r="D612" s="440"/>
      <c r="E612" s="442"/>
      <c r="F612" s="443"/>
      <c r="G612" s="444"/>
      <c r="H612" s="448"/>
    </row>
    <row r="613" spans="1:8" ht="18" customHeight="1">
      <c r="A613" s="550"/>
      <c r="B613" s="449"/>
      <c r="C613" s="438"/>
      <c r="D613" s="440"/>
      <c r="E613" s="442"/>
      <c r="F613" s="443"/>
      <c r="G613" s="444"/>
      <c r="H613" s="448"/>
    </row>
    <row r="614" spans="1:8" ht="18" customHeight="1">
      <c r="A614" s="550"/>
      <c r="B614" s="449"/>
      <c r="C614" s="438"/>
      <c r="D614" s="440"/>
      <c r="E614" s="442"/>
      <c r="F614" s="443"/>
      <c r="G614" s="444"/>
      <c r="H614" s="448"/>
    </row>
    <row r="615" spans="1:8" ht="18" customHeight="1">
      <c r="A615" s="550"/>
      <c r="B615" s="449"/>
      <c r="C615" s="438"/>
      <c r="D615" s="440"/>
      <c r="E615" s="442"/>
      <c r="F615" s="443"/>
      <c r="G615" s="444"/>
      <c r="H615" s="448"/>
    </row>
    <row r="616" spans="1:8" ht="18" customHeight="1">
      <c r="A616" s="550"/>
      <c r="B616" s="449"/>
      <c r="C616" s="438"/>
      <c r="D616" s="440"/>
      <c r="E616" s="442"/>
      <c r="F616" s="443"/>
      <c r="G616" s="444"/>
      <c r="H616" s="448"/>
    </row>
    <row r="617" spans="1:8" ht="18" customHeight="1">
      <c r="A617" s="550"/>
      <c r="B617" s="449"/>
      <c r="C617" s="438"/>
      <c r="D617" s="440"/>
      <c r="E617" s="442"/>
      <c r="F617" s="443"/>
      <c r="G617" s="444"/>
      <c r="H617" s="448"/>
    </row>
    <row r="618" spans="1:8" ht="18" customHeight="1">
      <c r="A618" s="550"/>
      <c r="B618" s="449"/>
      <c r="C618" s="438"/>
      <c r="D618" s="440"/>
      <c r="E618" s="442"/>
      <c r="F618" s="443"/>
      <c r="G618" s="444"/>
      <c r="H618" s="448"/>
    </row>
    <row r="619" spans="1:8" ht="18" customHeight="1">
      <c r="A619" s="550"/>
      <c r="B619" s="449"/>
      <c r="C619" s="438"/>
      <c r="D619" s="440"/>
      <c r="E619" s="442"/>
      <c r="F619" s="443"/>
      <c r="G619" s="444"/>
      <c r="H619" s="448"/>
    </row>
    <row r="620" spans="1:8" ht="18" customHeight="1">
      <c r="A620" s="550"/>
      <c r="B620" s="449"/>
      <c r="C620" s="438"/>
      <c r="D620" s="440"/>
      <c r="E620" s="442"/>
      <c r="F620" s="443"/>
      <c r="G620" s="444"/>
      <c r="H620" s="448"/>
    </row>
    <row r="621" spans="1:8" ht="18" customHeight="1">
      <c r="A621" s="550"/>
      <c r="B621" s="449"/>
      <c r="C621" s="438"/>
      <c r="D621" s="440"/>
      <c r="E621" s="442"/>
      <c r="F621" s="443"/>
      <c r="G621" s="444"/>
      <c r="H621" s="448"/>
    </row>
    <row r="622" spans="1:8" ht="18" customHeight="1">
      <c r="A622" s="550"/>
      <c r="B622" s="449"/>
      <c r="C622" s="438"/>
      <c r="D622" s="440"/>
      <c r="E622" s="442"/>
      <c r="F622" s="443"/>
      <c r="G622" s="444"/>
      <c r="H622" s="448"/>
    </row>
    <row r="623" spans="1:8" ht="18" customHeight="1">
      <c r="A623" s="550"/>
      <c r="B623" s="449"/>
      <c r="C623" s="438"/>
      <c r="D623" s="440"/>
      <c r="E623" s="442"/>
      <c r="F623" s="443"/>
      <c r="G623" s="444"/>
      <c r="H623" s="448"/>
    </row>
    <row r="624" spans="1:8" ht="18" customHeight="1">
      <c r="A624" s="550"/>
      <c r="B624" s="449"/>
      <c r="C624" s="438"/>
      <c r="D624" s="440"/>
      <c r="E624" s="442"/>
      <c r="F624" s="443"/>
      <c r="G624" s="444"/>
      <c r="H624" s="448"/>
    </row>
    <row r="625" spans="1:8" ht="18" customHeight="1">
      <c r="A625" s="550"/>
      <c r="B625" s="449"/>
      <c r="C625" s="438"/>
      <c r="D625" s="440"/>
      <c r="E625" s="442"/>
      <c r="F625" s="443"/>
      <c r="G625" s="444"/>
      <c r="H625" s="448"/>
    </row>
    <row r="626" spans="1:8" ht="18" customHeight="1">
      <c r="A626" s="550"/>
      <c r="B626" s="449"/>
      <c r="C626" s="438"/>
      <c r="D626" s="440"/>
      <c r="E626" s="442"/>
      <c r="F626" s="443"/>
      <c r="G626" s="444"/>
      <c r="H626" s="448"/>
    </row>
    <row r="627" spans="1:8" ht="18" customHeight="1">
      <c r="A627" s="550"/>
      <c r="B627" s="449"/>
      <c r="C627" s="438"/>
      <c r="D627" s="440"/>
      <c r="E627" s="442"/>
      <c r="F627" s="443"/>
      <c r="G627" s="444"/>
      <c r="H627" s="448"/>
    </row>
    <row r="628" spans="1:8" ht="18" customHeight="1">
      <c r="A628" s="550"/>
      <c r="B628" s="449"/>
      <c r="C628" s="438"/>
      <c r="D628" s="440"/>
      <c r="E628" s="442"/>
      <c r="F628" s="443"/>
      <c r="G628" s="444"/>
      <c r="H628" s="448"/>
    </row>
    <row r="629" spans="1:8" ht="18" customHeight="1">
      <c r="A629" s="550"/>
      <c r="B629" s="449"/>
      <c r="C629" s="438"/>
      <c r="D629" s="440"/>
      <c r="E629" s="442"/>
      <c r="F629" s="443"/>
      <c r="G629" s="444"/>
      <c r="H629" s="448"/>
    </row>
    <row r="630" spans="1:8" ht="18" customHeight="1">
      <c r="A630" s="550"/>
      <c r="B630" s="449"/>
      <c r="C630" s="438"/>
      <c r="D630" s="440"/>
      <c r="E630" s="442"/>
      <c r="F630" s="443"/>
      <c r="G630" s="444"/>
      <c r="H630" s="448"/>
    </row>
    <row r="631" spans="1:8" ht="18" customHeight="1">
      <c r="A631" s="550"/>
      <c r="B631" s="449"/>
      <c r="C631" s="438"/>
      <c r="D631" s="440"/>
      <c r="E631" s="442"/>
      <c r="F631" s="443"/>
      <c r="G631" s="444"/>
      <c r="H631" s="448"/>
    </row>
    <row r="632" spans="1:8" ht="18" customHeight="1">
      <c r="A632" s="550"/>
      <c r="B632" s="449"/>
      <c r="C632" s="438"/>
      <c r="D632" s="440"/>
      <c r="E632" s="442"/>
      <c r="F632" s="443"/>
      <c r="G632" s="444"/>
      <c r="H632" s="448"/>
    </row>
    <row r="633" spans="1:8" ht="18" customHeight="1">
      <c r="A633" s="550"/>
      <c r="B633" s="449"/>
      <c r="C633" s="438"/>
      <c r="D633" s="440"/>
      <c r="E633" s="442"/>
      <c r="F633" s="443"/>
      <c r="G633" s="444"/>
      <c r="H633" s="448"/>
    </row>
    <row r="634" spans="1:8" ht="18" customHeight="1">
      <c r="A634" s="550"/>
      <c r="B634" s="449"/>
      <c r="C634" s="438"/>
      <c r="D634" s="440"/>
      <c r="E634" s="442"/>
      <c r="F634" s="443"/>
      <c r="G634" s="444"/>
      <c r="H634" s="448"/>
    </row>
    <row r="635" spans="1:8" ht="18" customHeight="1">
      <c r="A635" s="550"/>
      <c r="B635" s="449"/>
      <c r="C635" s="438"/>
      <c r="D635" s="440"/>
      <c r="E635" s="442"/>
      <c r="F635" s="443"/>
      <c r="G635" s="444"/>
      <c r="H635" s="448"/>
    </row>
    <row r="636" spans="1:8" ht="18" customHeight="1">
      <c r="A636" s="550"/>
      <c r="B636" s="449"/>
      <c r="C636" s="438"/>
      <c r="D636" s="440"/>
      <c r="E636" s="442"/>
      <c r="F636" s="443"/>
      <c r="G636" s="444"/>
      <c r="H636" s="448"/>
    </row>
    <row r="637" spans="1:8" ht="18" customHeight="1">
      <c r="A637" s="550"/>
      <c r="B637" s="449"/>
      <c r="C637" s="438"/>
      <c r="D637" s="440"/>
      <c r="E637" s="442"/>
      <c r="F637" s="443"/>
      <c r="G637" s="444"/>
      <c r="H637" s="448"/>
    </row>
    <row r="638" spans="1:8" ht="18" customHeight="1">
      <c r="A638" s="550"/>
      <c r="B638" s="449"/>
      <c r="C638" s="438"/>
      <c r="D638" s="440"/>
      <c r="E638" s="442"/>
      <c r="F638" s="443"/>
      <c r="G638" s="444"/>
      <c r="H638" s="448"/>
    </row>
    <row r="639" spans="1:8" ht="18" customHeight="1">
      <c r="A639" s="550"/>
      <c r="B639" s="449"/>
      <c r="C639" s="438"/>
      <c r="D639" s="440"/>
      <c r="E639" s="442"/>
      <c r="F639" s="443"/>
      <c r="G639" s="444"/>
      <c r="H639" s="448"/>
    </row>
    <row r="640" spans="1:8" ht="18" customHeight="1">
      <c r="A640" s="550"/>
      <c r="B640" s="449"/>
      <c r="C640" s="438"/>
      <c r="D640" s="440"/>
      <c r="E640" s="442"/>
      <c r="F640" s="443"/>
      <c r="G640" s="444"/>
      <c r="H640" s="448"/>
    </row>
    <row r="641" spans="1:8" ht="18" customHeight="1">
      <c r="A641" s="550"/>
      <c r="B641" s="449"/>
      <c r="C641" s="438"/>
      <c r="D641" s="440"/>
      <c r="E641" s="442"/>
      <c r="F641" s="443"/>
      <c r="G641" s="444"/>
      <c r="H641" s="448"/>
    </row>
    <row r="642" spans="1:8" ht="18" customHeight="1">
      <c r="A642" s="550"/>
      <c r="B642" s="449"/>
      <c r="C642" s="438"/>
      <c r="D642" s="440"/>
      <c r="E642" s="442"/>
      <c r="F642" s="443"/>
      <c r="G642" s="444"/>
      <c r="H642" s="448"/>
    </row>
    <row r="643" spans="1:8" ht="18" customHeight="1">
      <c r="A643" s="550"/>
      <c r="B643" s="449"/>
      <c r="C643" s="438"/>
      <c r="D643" s="440"/>
      <c r="E643" s="442"/>
      <c r="F643" s="443"/>
      <c r="G643" s="444"/>
      <c r="H643" s="448"/>
    </row>
    <row r="644" spans="1:8" ht="18" customHeight="1">
      <c r="A644" s="550"/>
      <c r="B644" s="449"/>
      <c r="C644" s="438"/>
      <c r="D644" s="440"/>
      <c r="E644" s="442"/>
      <c r="F644" s="443"/>
      <c r="G644" s="444"/>
      <c r="H644" s="448"/>
    </row>
    <row r="645" spans="1:8" ht="18" customHeight="1">
      <c r="A645" s="550"/>
      <c r="B645" s="449"/>
      <c r="C645" s="438"/>
      <c r="D645" s="440"/>
      <c r="E645" s="442"/>
      <c r="F645" s="443"/>
      <c r="G645" s="444"/>
      <c r="H645" s="448"/>
    </row>
    <row r="646" spans="1:8" ht="18" customHeight="1">
      <c r="A646" s="550"/>
      <c r="B646" s="449"/>
      <c r="C646" s="438"/>
      <c r="D646" s="440"/>
      <c r="E646" s="442"/>
      <c r="F646" s="443"/>
      <c r="G646" s="444"/>
      <c r="H646" s="448"/>
    </row>
    <row r="647" spans="1:8" ht="18" customHeight="1">
      <c r="A647" s="550"/>
      <c r="B647" s="449"/>
      <c r="C647" s="438"/>
      <c r="D647" s="440"/>
      <c r="E647" s="442"/>
      <c r="F647" s="443"/>
      <c r="G647" s="444"/>
      <c r="H647" s="448"/>
    </row>
    <row r="648" spans="1:8" ht="18" customHeight="1">
      <c r="A648" s="550"/>
      <c r="B648" s="449"/>
      <c r="C648" s="438"/>
      <c r="D648" s="440"/>
      <c r="E648" s="442"/>
      <c r="F648" s="443"/>
      <c r="G648" s="444"/>
      <c r="H648" s="448"/>
    </row>
    <row r="649" spans="1:8" ht="18" customHeight="1">
      <c r="A649" s="550"/>
      <c r="B649" s="449"/>
      <c r="C649" s="438"/>
      <c r="D649" s="440"/>
      <c r="E649" s="442"/>
      <c r="F649" s="443"/>
      <c r="G649" s="444"/>
      <c r="H649" s="448"/>
    </row>
    <row r="650" spans="1:8" ht="18" customHeight="1">
      <c r="A650" s="550"/>
      <c r="B650" s="449"/>
      <c r="C650" s="438"/>
      <c r="D650" s="440"/>
      <c r="E650" s="442"/>
      <c r="F650" s="443"/>
      <c r="G650" s="444"/>
      <c r="H650" s="448"/>
    </row>
    <row r="651" spans="1:8" ht="18" customHeight="1">
      <c r="A651" s="550"/>
      <c r="B651" s="449"/>
      <c r="C651" s="438"/>
      <c r="D651" s="440"/>
      <c r="E651" s="442"/>
      <c r="F651" s="443"/>
      <c r="G651" s="444"/>
      <c r="H651" s="448"/>
    </row>
    <row r="652" spans="1:8" ht="18" customHeight="1">
      <c r="A652" s="550"/>
      <c r="B652" s="449"/>
      <c r="C652" s="438"/>
      <c r="D652" s="440"/>
      <c r="E652" s="442"/>
      <c r="F652" s="443"/>
      <c r="G652" s="444"/>
      <c r="H652" s="448"/>
    </row>
    <row r="653" spans="1:8" ht="18" customHeight="1">
      <c r="A653" s="550"/>
      <c r="B653" s="449"/>
      <c r="C653" s="438"/>
      <c r="D653" s="440"/>
      <c r="E653" s="442"/>
      <c r="F653" s="443"/>
      <c r="G653" s="444"/>
      <c r="H653" s="448"/>
    </row>
    <row r="654" spans="1:8" ht="18" customHeight="1">
      <c r="A654" s="550"/>
      <c r="B654" s="449"/>
      <c r="C654" s="438"/>
      <c r="D654" s="440"/>
      <c r="E654" s="442"/>
      <c r="F654" s="443"/>
      <c r="G654" s="444"/>
      <c r="H654" s="448"/>
    </row>
    <row r="655" spans="1:8" ht="18" customHeight="1">
      <c r="A655" s="550"/>
      <c r="B655" s="449"/>
      <c r="C655" s="438"/>
      <c r="D655" s="440"/>
      <c r="E655" s="442"/>
      <c r="F655" s="443"/>
      <c r="G655" s="444"/>
      <c r="H655" s="448"/>
    </row>
    <row r="656" spans="1:8" ht="18" customHeight="1">
      <c r="A656" s="550"/>
      <c r="B656" s="449"/>
      <c r="C656" s="438"/>
      <c r="D656" s="440"/>
      <c r="E656" s="442"/>
      <c r="F656" s="443"/>
      <c r="G656" s="444"/>
      <c r="H656" s="448"/>
    </row>
    <row r="657" spans="1:8" ht="18" customHeight="1">
      <c r="A657" s="550"/>
      <c r="B657" s="449"/>
      <c r="C657" s="438"/>
      <c r="D657" s="440"/>
      <c r="E657" s="442"/>
      <c r="F657" s="443"/>
      <c r="G657" s="444"/>
      <c r="H657" s="448"/>
    </row>
    <row r="658" spans="1:8" ht="18" customHeight="1">
      <c r="A658" s="550"/>
      <c r="B658" s="449"/>
      <c r="C658" s="438"/>
      <c r="D658" s="440"/>
      <c r="E658" s="442"/>
      <c r="F658" s="443"/>
      <c r="G658" s="444"/>
      <c r="H658" s="448"/>
    </row>
    <row r="659" spans="1:8" ht="18" customHeight="1">
      <c r="A659" s="550"/>
      <c r="B659" s="449"/>
      <c r="C659" s="438"/>
      <c r="D659" s="440"/>
      <c r="E659" s="442"/>
      <c r="F659" s="443"/>
      <c r="G659" s="444"/>
      <c r="H659" s="448"/>
    </row>
    <row r="660" spans="1:8" ht="18" customHeight="1">
      <c r="A660" s="550"/>
      <c r="B660" s="449"/>
      <c r="C660" s="438"/>
      <c r="D660" s="440"/>
      <c r="E660" s="442"/>
      <c r="F660" s="443"/>
      <c r="G660" s="444"/>
      <c r="H660" s="448"/>
    </row>
    <row r="661" spans="1:8" ht="18" customHeight="1">
      <c r="A661" s="550"/>
      <c r="B661" s="449"/>
      <c r="C661" s="438"/>
      <c r="D661" s="440"/>
      <c r="E661" s="442"/>
      <c r="F661" s="443"/>
      <c r="G661" s="444"/>
      <c r="H661" s="448"/>
    </row>
    <row r="662" spans="1:8" ht="18" customHeight="1">
      <c r="A662" s="550"/>
      <c r="B662" s="449"/>
      <c r="C662" s="438"/>
      <c r="D662" s="440"/>
      <c r="E662" s="442"/>
      <c r="F662" s="443"/>
      <c r="G662" s="444"/>
      <c r="H662" s="448"/>
    </row>
    <row r="663" spans="1:8" ht="18" customHeight="1">
      <c r="A663" s="550"/>
      <c r="B663" s="449"/>
      <c r="C663" s="438"/>
      <c r="D663" s="440"/>
      <c r="E663" s="442"/>
      <c r="F663" s="443"/>
      <c r="G663" s="444"/>
      <c r="H663" s="448"/>
    </row>
    <row r="664" spans="1:8" ht="18" customHeight="1">
      <c r="A664" s="550"/>
      <c r="B664" s="449"/>
      <c r="C664" s="438"/>
      <c r="D664" s="440"/>
      <c r="E664" s="442"/>
      <c r="F664" s="443"/>
      <c r="G664" s="444"/>
      <c r="H664" s="448"/>
    </row>
    <row r="665" spans="1:8" ht="18" customHeight="1">
      <c r="A665" s="550"/>
      <c r="B665" s="449"/>
      <c r="C665" s="438"/>
      <c r="D665" s="440"/>
      <c r="E665" s="442"/>
      <c r="F665" s="443"/>
      <c r="G665" s="444"/>
      <c r="H665" s="448"/>
    </row>
    <row r="666" spans="1:8" ht="18" customHeight="1">
      <c r="A666" s="550"/>
      <c r="B666" s="449"/>
      <c r="C666" s="438"/>
      <c r="D666" s="440"/>
      <c r="E666" s="442"/>
      <c r="F666" s="443"/>
      <c r="G666" s="444"/>
      <c r="H666" s="448"/>
    </row>
    <row r="667" spans="1:8" ht="18" customHeight="1">
      <c r="A667" s="550"/>
      <c r="B667" s="449"/>
      <c r="C667" s="438"/>
      <c r="D667" s="440"/>
      <c r="E667" s="442"/>
      <c r="F667" s="443"/>
      <c r="G667" s="444"/>
      <c r="H667" s="448"/>
    </row>
    <row r="668" spans="1:8" ht="18" customHeight="1">
      <c r="A668" s="550"/>
      <c r="B668" s="449"/>
      <c r="C668" s="438"/>
      <c r="D668" s="440"/>
      <c r="E668" s="442"/>
      <c r="F668" s="443"/>
      <c r="G668" s="444"/>
      <c r="H668" s="448"/>
    </row>
    <row r="669" spans="1:8" ht="18" customHeight="1">
      <c r="A669" s="550"/>
      <c r="B669" s="449"/>
      <c r="C669" s="438"/>
      <c r="D669" s="440"/>
      <c r="E669" s="442"/>
      <c r="F669" s="443"/>
      <c r="G669" s="444"/>
      <c r="H669" s="448"/>
    </row>
    <row r="670" spans="1:8" ht="18" customHeight="1">
      <c r="A670" s="550"/>
      <c r="B670" s="449"/>
      <c r="C670" s="438"/>
      <c r="D670" s="440"/>
      <c r="E670" s="442"/>
      <c r="F670" s="443"/>
      <c r="G670" s="444"/>
      <c r="H670" s="448"/>
    </row>
    <row r="671" spans="1:8" ht="18" customHeight="1">
      <c r="A671" s="550"/>
      <c r="B671" s="449"/>
      <c r="C671" s="438"/>
      <c r="D671" s="440"/>
      <c r="E671" s="442"/>
      <c r="F671" s="443"/>
      <c r="G671" s="444"/>
      <c r="H671" s="448"/>
    </row>
    <row r="672" spans="1:8" ht="18" customHeight="1">
      <c r="A672" s="550"/>
      <c r="B672" s="449"/>
      <c r="C672" s="438"/>
      <c r="D672" s="440"/>
      <c r="E672" s="442"/>
      <c r="F672" s="443"/>
      <c r="G672" s="444"/>
      <c r="H672" s="448"/>
    </row>
    <row r="673" spans="1:8" ht="18" customHeight="1">
      <c r="A673" s="550"/>
      <c r="B673" s="449"/>
      <c r="C673" s="438"/>
      <c r="D673" s="440"/>
      <c r="E673" s="442"/>
      <c r="F673" s="443"/>
      <c r="G673" s="444"/>
      <c r="H673" s="448"/>
    </row>
    <row r="674" spans="1:8" ht="18" customHeight="1">
      <c r="A674" s="550"/>
      <c r="B674" s="449"/>
      <c r="C674" s="438"/>
      <c r="D674" s="440"/>
      <c r="E674" s="442"/>
      <c r="F674" s="443"/>
      <c r="G674" s="444"/>
      <c r="H674" s="448"/>
    </row>
    <row r="675" spans="1:8" ht="18" customHeight="1">
      <c r="A675" s="550"/>
      <c r="B675" s="449"/>
      <c r="C675" s="438"/>
      <c r="D675" s="440"/>
      <c r="E675" s="442"/>
      <c r="F675" s="443"/>
      <c r="G675" s="444"/>
      <c r="H675" s="448"/>
    </row>
    <row r="676" spans="1:8" ht="18" customHeight="1">
      <c r="A676" s="550"/>
      <c r="B676" s="449"/>
      <c r="C676" s="438"/>
      <c r="D676" s="440"/>
      <c r="E676" s="442"/>
      <c r="F676" s="443"/>
      <c r="G676" s="444"/>
      <c r="H676" s="448"/>
    </row>
    <row r="677" spans="1:8" ht="18" customHeight="1">
      <c r="A677" s="550"/>
      <c r="B677" s="449"/>
      <c r="C677" s="438"/>
      <c r="D677" s="440"/>
      <c r="E677" s="442"/>
      <c r="F677" s="443"/>
      <c r="G677" s="444"/>
      <c r="H677" s="448"/>
    </row>
    <row r="678" spans="1:8" ht="18" customHeight="1">
      <c r="A678" s="550"/>
      <c r="B678" s="449"/>
      <c r="C678" s="438"/>
      <c r="D678" s="440"/>
      <c r="E678" s="442"/>
      <c r="F678" s="443"/>
      <c r="G678" s="444"/>
      <c r="H678" s="448"/>
    </row>
    <row r="679" spans="1:8" ht="18" customHeight="1">
      <c r="A679" s="550"/>
      <c r="B679" s="449"/>
      <c r="C679" s="438"/>
      <c r="D679" s="440"/>
      <c r="E679" s="442"/>
      <c r="F679" s="443"/>
      <c r="G679" s="444"/>
      <c r="H679" s="448"/>
    </row>
    <row r="680" spans="1:8" ht="18" customHeight="1">
      <c r="A680" s="550"/>
      <c r="B680" s="449"/>
      <c r="C680" s="438"/>
      <c r="D680" s="440"/>
      <c r="E680" s="442"/>
      <c r="F680" s="443"/>
      <c r="G680" s="444"/>
      <c r="H680" s="448"/>
    </row>
    <row r="681" spans="1:8" ht="18" customHeight="1">
      <c r="A681" s="550"/>
      <c r="B681" s="449"/>
      <c r="C681" s="438"/>
      <c r="D681" s="440"/>
      <c r="E681" s="442"/>
      <c r="F681" s="443"/>
      <c r="G681" s="444"/>
      <c r="H681" s="448"/>
    </row>
    <row r="682" spans="1:8" ht="18" customHeight="1">
      <c r="A682" s="550"/>
      <c r="B682" s="449"/>
      <c r="C682" s="438"/>
      <c r="D682" s="440"/>
      <c r="E682" s="442"/>
      <c r="F682" s="443"/>
      <c r="G682" s="444"/>
      <c r="H682" s="448"/>
    </row>
    <row r="683" spans="1:8" ht="18" customHeight="1">
      <c r="A683" s="550"/>
      <c r="B683" s="449"/>
      <c r="C683" s="438"/>
      <c r="D683" s="440"/>
      <c r="E683" s="442"/>
      <c r="F683" s="443"/>
      <c r="G683" s="444"/>
      <c r="H683" s="448"/>
    </row>
    <row r="684" spans="1:8" ht="18" customHeight="1">
      <c r="A684" s="550"/>
      <c r="B684" s="449"/>
      <c r="C684" s="438"/>
      <c r="D684" s="440"/>
      <c r="E684" s="442"/>
      <c r="F684" s="443"/>
      <c r="G684" s="444"/>
      <c r="H684" s="448"/>
    </row>
    <row r="685" spans="1:8" ht="18" customHeight="1">
      <c r="A685" s="550"/>
      <c r="B685" s="449"/>
      <c r="C685" s="438"/>
      <c r="D685" s="440"/>
      <c r="E685" s="442"/>
      <c r="F685" s="443"/>
      <c r="G685" s="444"/>
      <c r="H685" s="448"/>
    </row>
    <row r="686" spans="1:8" ht="18" customHeight="1">
      <c r="A686" s="550"/>
      <c r="B686" s="449"/>
      <c r="C686" s="438"/>
      <c r="D686" s="440"/>
      <c r="E686" s="442"/>
      <c r="F686" s="443"/>
      <c r="G686" s="444"/>
      <c r="H686" s="448"/>
    </row>
    <row r="687" spans="1:8" ht="18" customHeight="1">
      <c r="A687" s="550"/>
      <c r="B687" s="449"/>
      <c r="C687" s="438"/>
      <c r="D687" s="440"/>
      <c r="E687" s="442"/>
      <c r="F687" s="443"/>
      <c r="G687" s="444"/>
      <c r="H687" s="448"/>
    </row>
    <row r="688" spans="1:8" ht="18" customHeight="1">
      <c r="A688" s="550"/>
      <c r="B688" s="449"/>
      <c r="C688" s="438"/>
      <c r="D688" s="440"/>
      <c r="E688" s="442"/>
      <c r="F688" s="443"/>
      <c r="G688" s="444"/>
      <c r="H688" s="448"/>
    </row>
    <row r="689" spans="1:8" ht="18" customHeight="1">
      <c r="A689" s="550"/>
      <c r="B689" s="449"/>
      <c r="C689" s="438"/>
      <c r="D689" s="440"/>
      <c r="E689" s="442"/>
      <c r="F689" s="443"/>
      <c r="G689" s="444"/>
      <c r="H689" s="448"/>
    </row>
    <row r="690" spans="1:8" ht="18" customHeight="1">
      <c r="A690" s="550"/>
      <c r="B690" s="449"/>
      <c r="C690" s="438"/>
      <c r="D690" s="440"/>
      <c r="E690" s="442"/>
      <c r="F690" s="443"/>
      <c r="G690" s="444"/>
      <c r="H690" s="448"/>
    </row>
    <row r="691" spans="1:8" ht="18" customHeight="1">
      <c r="A691" s="550"/>
      <c r="B691" s="449"/>
      <c r="C691" s="438"/>
      <c r="D691" s="440"/>
      <c r="E691" s="442"/>
      <c r="F691" s="443"/>
      <c r="G691" s="444"/>
      <c r="H691" s="448"/>
    </row>
    <row r="692" spans="1:8" ht="18" customHeight="1">
      <c r="A692" s="550"/>
      <c r="B692" s="449"/>
      <c r="C692" s="438"/>
      <c r="D692" s="440"/>
      <c r="E692" s="442"/>
      <c r="F692" s="443"/>
      <c r="G692" s="444"/>
      <c r="H692" s="448"/>
    </row>
    <row r="693" spans="1:8" ht="18" customHeight="1">
      <c r="A693" s="550"/>
      <c r="B693" s="449"/>
      <c r="C693" s="438"/>
      <c r="D693" s="440"/>
      <c r="E693" s="442"/>
      <c r="F693" s="443"/>
      <c r="G693" s="444"/>
      <c r="H693" s="448"/>
    </row>
    <row r="694" spans="1:8" ht="18" customHeight="1">
      <c r="A694" s="550"/>
      <c r="B694" s="449"/>
      <c r="C694" s="438"/>
      <c r="D694" s="440"/>
      <c r="E694" s="442"/>
      <c r="F694" s="443"/>
      <c r="G694" s="444"/>
      <c r="H694" s="448"/>
    </row>
    <row r="695" spans="1:8" ht="18" customHeight="1">
      <c r="A695" s="550"/>
      <c r="B695" s="449"/>
      <c r="C695" s="438"/>
      <c r="D695" s="440"/>
      <c r="E695" s="442"/>
      <c r="F695" s="443"/>
      <c r="G695" s="444"/>
      <c r="H695" s="448"/>
    </row>
    <row r="696" spans="1:8" ht="18" customHeight="1">
      <c r="A696" s="550"/>
      <c r="B696" s="449"/>
      <c r="C696" s="438"/>
      <c r="D696" s="440"/>
      <c r="E696" s="442"/>
      <c r="F696" s="443"/>
      <c r="G696" s="444"/>
      <c r="H696" s="448"/>
    </row>
    <row r="697" spans="1:8" ht="18" customHeight="1">
      <c r="A697" s="550"/>
      <c r="B697" s="449"/>
      <c r="C697" s="438"/>
      <c r="D697" s="440"/>
      <c r="E697" s="442"/>
      <c r="F697" s="443"/>
      <c r="G697" s="444"/>
      <c r="H697" s="448"/>
    </row>
    <row r="698" spans="1:8" ht="18" customHeight="1">
      <c r="A698" s="550"/>
      <c r="B698" s="449"/>
      <c r="C698" s="438"/>
      <c r="D698" s="440"/>
      <c r="E698" s="442"/>
      <c r="F698" s="443"/>
      <c r="G698" s="444"/>
      <c r="H698" s="448"/>
    </row>
    <row r="699" spans="1:8" ht="18" customHeight="1">
      <c r="A699" s="550"/>
      <c r="B699" s="449"/>
      <c r="C699" s="438"/>
      <c r="D699" s="440"/>
      <c r="E699" s="442"/>
      <c r="F699" s="443"/>
      <c r="G699" s="444"/>
      <c r="H699" s="448"/>
    </row>
    <row r="700" spans="1:8" ht="18" customHeight="1">
      <c r="A700" s="550"/>
      <c r="B700" s="449"/>
      <c r="C700" s="438"/>
      <c r="D700" s="440"/>
      <c r="E700" s="442"/>
      <c r="F700" s="443"/>
      <c r="G700" s="444"/>
      <c r="H700" s="448"/>
    </row>
    <row r="701" spans="1:8" ht="18" customHeight="1">
      <c r="A701" s="550"/>
      <c r="B701" s="449"/>
      <c r="C701" s="438"/>
      <c r="D701" s="440"/>
      <c r="E701" s="442"/>
      <c r="F701" s="443"/>
      <c r="G701" s="444"/>
      <c r="H701" s="448"/>
    </row>
    <row r="702" spans="1:8" ht="18" customHeight="1">
      <c r="A702" s="550"/>
      <c r="B702" s="449"/>
      <c r="C702" s="438"/>
      <c r="D702" s="440"/>
      <c r="E702" s="442"/>
      <c r="F702" s="443"/>
      <c r="G702" s="444"/>
      <c r="H702" s="448"/>
    </row>
    <row r="703" spans="1:8" ht="18" customHeight="1">
      <c r="A703" s="550"/>
      <c r="B703" s="449"/>
      <c r="C703" s="438"/>
      <c r="D703" s="440"/>
      <c r="E703" s="442"/>
      <c r="F703" s="443"/>
      <c r="G703" s="444"/>
      <c r="H703" s="448"/>
    </row>
    <row r="704" spans="1:8" ht="18" customHeight="1">
      <c r="A704" s="550"/>
      <c r="B704" s="449"/>
      <c r="C704" s="438"/>
      <c r="D704" s="440"/>
      <c r="E704" s="442"/>
      <c r="F704" s="443"/>
      <c r="G704" s="444"/>
      <c r="H704" s="448"/>
    </row>
    <row r="705" spans="1:8" ht="18" customHeight="1">
      <c r="A705" s="550"/>
      <c r="B705" s="449"/>
      <c r="C705" s="438"/>
      <c r="D705" s="440"/>
      <c r="E705" s="442"/>
      <c r="F705" s="443"/>
      <c r="G705" s="444"/>
      <c r="H705" s="448"/>
    </row>
    <row r="706" spans="1:8" ht="18" customHeight="1">
      <c r="A706" s="550"/>
      <c r="B706" s="449"/>
      <c r="C706" s="438"/>
      <c r="D706" s="440"/>
      <c r="E706" s="442"/>
      <c r="F706" s="443"/>
      <c r="G706" s="444"/>
      <c r="H706" s="448"/>
    </row>
    <row r="707" spans="1:8" ht="18" customHeight="1">
      <c r="A707" s="550"/>
      <c r="B707" s="449"/>
      <c r="C707" s="438"/>
      <c r="D707" s="440"/>
      <c r="E707" s="442"/>
      <c r="F707" s="443"/>
      <c r="G707" s="444"/>
      <c r="H707" s="448"/>
    </row>
    <row r="708" spans="1:8" ht="18" customHeight="1">
      <c r="A708" s="550"/>
      <c r="B708" s="449"/>
      <c r="C708" s="438"/>
      <c r="D708" s="440"/>
      <c r="E708" s="442"/>
      <c r="F708" s="443"/>
      <c r="G708" s="444"/>
      <c r="H708" s="448"/>
    </row>
    <row r="709" spans="1:8" ht="18" customHeight="1">
      <c r="A709" s="550"/>
      <c r="B709" s="449"/>
      <c r="C709" s="438"/>
      <c r="D709" s="440"/>
      <c r="E709" s="442"/>
      <c r="F709" s="443"/>
      <c r="G709" s="444"/>
      <c r="H709" s="448"/>
    </row>
    <row r="710" spans="1:8" ht="18" customHeight="1">
      <c r="A710" s="550"/>
      <c r="B710" s="449"/>
      <c r="C710" s="438"/>
      <c r="D710" s="440"/>
      <c r="E710" s="442"/>
      <c r="F710" s="443"/>
      <c r="G710" s="444"/>
      <c r="H710" s="448"/>
    </row>
    <row r="711" spans="1:8" ht="18" customHeight="1">
      <c r="A711" s="550"/>
      <c r="B711" s="449"/>
      <c r="C711" s="438"/>
      <c r="D711" s="440"/>
      <c r="E711" s="442"/>
      <c r="F711" s="443"/>
      <c r="G711" s="444"/>
      <c r="H711" s="448"/>
    </row>
    <row r="712" spans="1:8" ht="18" customHeight="1">
      <c r="A712" s="550"/>
      <c r="B712" s="449"/>
      <c r="C712" s="438"/>
      <c r="D712" s="440"/>
      <c r="E712" s="442"/>
      <c r="F712" s="443"/>
      <c r="G712" s="444"/>
      <c r="H712" s="448"/>
    </row>
    <row r="713" spans="1:8" ht="18" customHeight="1">
      <c r="A713" s="550"/>
      <c r="B713" s="449"/>
      <c r="C713" s="438"/>
      <c r="D713" s="440"/>
      <c r="E713" s="442"/>
      <c r="F713" s="443"/>
      <c r="G713" s="444"/>
      <c r="H713" s="448"/>
    </row>
    <row r="714" spans="1:8" ht="18" customHeight="1">
      <c r="A714" s="550"/>
      <c r="B714" s="449"/>
      <c r="C714" s="438"/>
      <c r="D714" s="440"/>
      <c r="E714" s="442"/>
      <c r="F714" s="443"/>
      <c r="G714" s="444"/>
      <c r="H714" s="448"/>
    </row>
    <row r="715" spans="1:8" ht="18" customHeight="1">
      <c r="A715" s="550"/>
      <c r="B715" s="449"/>
      <c r="C715" s="438"/>
      <c r="D715" s="440"/>
      <c r="E715" s="442"/>
      <c r="F715" s="443"/>
      <c r="G715" s="444"/>
      <c r="H715" s="448"/>
    </row>
    <row r="716" spans="1:8" ht="18" customHeight="1">
      <c r="A716" s="550"/>
      <c r="B716" s="449"/>
      <c r="C716" s="438"/>
      <c r="D716" s="440"/>
      <c r="E716" s="442"/>
      <c r="F716" s="443"/>
      <c r="G716" s="444"/>
      <c r="H716" s="448"/>
    </row>
    <row r="717" spans="1:8" ht="18" customHeight="1">
      <c r="A717" s="550"/>
      <c r="B717" s="449"/>
      <c r="C717" s="438"/>
      <c r="D717" s="440"/>
      <c r="E717" s="442"/>
      <c r="F717" s="443"/>
      <c r="G717" s="444"/>
      <c r="H717" s="448"/>
    </row>
    <row r="718" spans="1:8" ht="18" customHeight="1">
      <c r="A718" s="550"/>
      <c r="B718" s="449"/>
      <c r="C718" s="438"/>
      <c r="D718" s="440"/>
      <c r="E718" s="442"/>
      <c r="F718" s="443"/>
      <c r="G718" s="444"/>
      <c r="H718" s="448"/>
    </row>
    <row r="719" spans="1:8" ht="18" customHeight="1">
      <c r="A719" s="550"/>
      <c r="B719" s="449"/>
      <c r="C719" s="438"/>
      <c r="D719" s="440"/>
      <c r="E719" s="442"/>
      <c r="F719" s="443"/>
      <c r="G719" s="444"/>
      <c r="H719" s="448"/>
    </row>
    <row r="720" spans="1:8" ht="18" customHeight="1">
      <c r="A720" s="550"/>
      <c r="B720" s="449"/>
      <c r="C720" s="438"/>
      <c r="D720" s="440"/>
      <c r="E720" s="442"/>
      <c r="F720" s="443"/>
      <c r="G720" s="444"/>
      <c r="H720" s="448"/>
    </row>
    <row r="721" spans="1:8" ht="18" customHeight="1">
      <c r="A721" s="550"/>
      <c r="B721" s="449"/>
      <c r="C721" s="438"/>
      <c r="D721" s="440"/>
      <c r="E721" s="442"/>
      <c r="F721" s="443"/>
      <c r="G721" s="444"/>
      <c r="H721" s="448"/>
    </row>
    <row r="722" spans="1:8" ht="18" customHeight="1">
      <c r="A722" s="550"/>
      <c r="B722" s="449"/>
      <c r="C722" s="438"/>
      <c r="D722" s="440"/>
      <c r="E722" s="442"/>
      <c r="F722" s="443"/>
      <c r="G722" s="444"/>
      <c r="H722" s="448"/>
    </row>
    <row r="723" spans="1:8" ht="18" customHeight="1">
      <c r="A723" s="550"/>
      <c r="B723" s="449"/>
      <c r="C723" s="438"/>
      <c r="D723" s="440"/>
      <c r="E723" s="442"/>
      <c r="F723" s="443"/>
      <c r="G723" s="444"/>
      <c r="H723" s="448"/>
    </row>
    <row r="724" spans="1:8" ht="18" customHeight="1">
      <c r="A724" s="550"/>
      <c r="B724" s="449"/>
      <c r="C724" s="438"/>
      <c r="D724" s="440"/>
      <c r="E724" s="442"/>
      <c r="F724" s="443"/>
      <c r="G724" s="444"/>
      <c r="H724" s="448"/>
    </row>
    <row r="725" spans="1:8" ht="18" customHeight="1">
      <c r="A725" s="550"/>
      <c r="B725" s="449"/>
      <c r="C725" s="438"/>
      <c r="D725" s="440"/>
      <c r="E725" s="442"/>
      <c r="F725" s="443"/>
      <c r="G725" s="444"/>
      <c r="H725" s="448"/>
    </row>
    <row r="726" spans="1:8" ht="18" customHeight="1">
      <c r="A726" s="550"/>
      <c r="B726" s="449"/>
      <c r="C726" s="438"/>
      <c r="D726" s="440"/>
      <c r="E726" s="442"/>
      <c r="F726" s="443"/>
      <c r="G726" s="444"/>
      <c r="H726" s="448"/>
    </row>
    <row r="727" spans="1:8" ht="18" customHeight="1">
      <c r="A727" s="550"/>
      <c r="B727" s="449"/>
      <c r="C727" s="438"/>
      <c r="D727" s="440"/>
      <c r="E727" s="442"/>
      <c r="F727" s="443"/>
      <c r="G727" s="444"/>
      <c r="H727" s="448"/>
    </row>
    <row r="728" spans="1:8" ht="18" customHeight="1">
      <c r="A728" s="550"/>
      <c r="B728" s="449"/>
      <c r="C728" s="438"/>
      <c r="D728" s="440"/>
      <c r="E728" s="442"/>
      <c r="F728" s="443"/>
      <c r="G728" s="444"/>
      <c r="H728" s="448"/>
    </row>
    <row r="729" spans="1:8" ht="18" customHeight="1">
      <c r="A729" s="550"/>
      <c r="B729" s="449"/>
      <c r="C729" s="438"/>
      <c r="D729" s="440"/>
      <c r="E729" s="442"/>
      <c r="F729" s="443"/>
      <c r="G729" s="444"/>
      <c r="H729" s="448"/>
    </row>
    <row r="730" spans="1:8" ht="18" customHeight="1">
      <c r="A730" s="550"/>
      <c r="B730" s="449"/>
      <c r="C730" s="438"/>
      <c r="D730" s="440"/>
      <c r="E730" s="442"/>
      <c r="F730" s="443"/>
      <c r="G730" s="444"/>
      <c r="H730" s="448"/>
    </row>
    <row r="731" spans="1:8" ht="18" customHeight="1">
      <c r="A731" s="550"/>
      <c r="B731" s="449"/>
      <c r="C731" s="438"/>
      <c r="D731" s="440"/>
      <c r="E731" s="442"/>
      <c r="F731" s="443"/>
      <c r="G731" s="444"/>
      <c r="H731" s="448"/>
    </row>
    <row r="732" spans="1:8" ht="18" customHeight="1">
      <c r="A732" s="550"/>
      <c r="B732" s="449"/>
      <c r="C732" s="438"/>
      <c r="D732" s="440"/>
      <c r="E732" s="442"/>
      <c r="F732" s="443"/>
      <c r="G732" s="444"/>
      <c r="H732" s="448"/>
    </row>
    <row r="733" spans="1:8" ht="18" customHeight="1">
      <c r="A733" s="550"/>
      <c r="B733" s="449"/>
      <c r="C733" s="438"/>
      <c r="D733" s="440"/>
      <c r="E733" s="442"/>
      <c r="F733" s="443"/>
      <c r="G733" s="444"/>
      <c r="H733" s="448"/>
    </row>
    <row r="734" spans="1:8" ht="18" customHeight="1">
      <c r="A734" s="550"/>
      <c r="B734" s="449"/>
      <c r="C734" s="438"/>
      <c r="D734" s="440"/>
      <c r="E734" s="442"/>
      <c r="F734" s="443"/>
      <c r="G734" s="444"/>
      <c r="H734" s="448"/>
    </row>
    <row r="735" spans="1:8" ht="18" customHeight="1">
      <c r="A735" s="550"/>
      <c r="B735" s="449"/>
      <c r="C735" s="438"/>
      <c r="D735" s="440"/>
      <c r="E735" s="442"/>
      <c r="F735" s="443"/>
      <c r="G735" s="444"/>
      <c r="H735" s="448"/>
    </row>
    <row r="736" spans="1:8" ht="18" customHeight="1">
      <c r="A736" s="550"/>
      <c r="B736" s="449"/>
      <c r="C736" s="438"/>
      <c r="D736" s="440"/>
      <c r="E736" s="442"/>
      <c r="F736" s="443"/>
      <c r="G736" s="444"/>
      <c r="H736" s="448"/>
    </row>
    <row r="737" spans="1:8" ht="18" customHeight="1">
      <c r="A737" s="550"/>
      <c r="B737" s="449"/>
      <c r="C737" s="438"/>
      <c r="D737" s="440"/>
      <c r="E737" s="442"/>
      <c r="F737" s="443"/>
      <c r="G737" s="444"/>
      <c r="H737" s="448"/>
    </row>
    <row r="738" spans="1:8" ht="18" customHeight="1">
      <c r="A738" s="550"/>
      <c r="B738" s="449"/>
      <c r="C738" s="438"/>
      <c r="D738" s="440"/>
      <c r="E738" s="442"/>
      <c r="F738" s="443"/>
      <c r="G738" s="444"/>
      <c r="H738" s="448"/>
    </row>
    <row r="739" spans="1:8" ht="18" customHeight="1">
      <c r="A739" s="550"/>
      <c r="B739" s="449"/>
      <c r="C739" s="438"/>
      <c r="D739" s="440"/>
      <c r="E739" s="442"/>
      <c r="F739" s="443"/>
      <c r="G739" s="444"/>
      <c r="H739" s="448"/>
    </row>
    <row r="740" spans="1:8" ht="18" customHeight="1">
      <c r="A740" s="550"/>
      <c r="B740" s="449"/>
      <c r="C740" s="438"/>
      <c r="D740" s="440"/>
      <c r="E740" s="442"/>
      <c r="F740" s="443"/>
      <c r="G740" s="444"/>
      <c r="H740" s="448"/>
    </row>
    <row r="741" spans="1:8" ht="18" customHeight="1">
      <c r="A741" s="550"/>
      <c r="B741" s="449"/>
      <c r="C741" s="438"/>
      <c r="D741" s="440"/>
      <c r="E741" s="442"/>
      <c r="F741" s="443"/>
      <c r="G741" s="444"/>
      <c r="H741" s="448"/>
    </row>
    <row r="742" spans="1:8" ht="18" customHeight="1">
      <c r="A742" s="550"/>
      <c r="B742" s="449"/>
      <c r="C742" s="438"/>
      <c r="D742" s="440"/>
      <c r="E742" s="442"/>
      <c r="F742" s="443"/>
      <c r="G742" s="444"/>
      <c r="H742" s="448"/>
    </row>
    <row r="743" spans="1:8" ht="18" customHeight="1">
      <c r="A743" s="550"/>
      <c r="B743" s="449"/>
      <c r="C743" s="438"/>
      <c r="D743" s="440"/>
      <c r="E743" s="442"/>
      <c r="F743" s="443"/>
      <c r="G743" s="444"/>
      <c r="H743" s="448"/>
    </row>
    <row r="744" spans="1:8" ht="18" customHeight="1">
      <c r="A744" s="550"/>
      <c r="B744" s="449"/>
      <c r="C744" s="438"/>
      <c r="D744" s="440"/>
      <c r="E744" s="442"/>
      <c r="F744" s="443"/>
      <c r="G744" s="444"/>
      <c r="H744" s="448"/>
    </row>
    <row r="745" spans="1:8" ht="18" customHeight="1">
      <c r="A745" s="550"/>
      <c r="B745" s="449"/>
      <c r="C745" s="438"/>
      <c r="D745" s="440"/>
      <c r="E745" s="442"/>
      <c r="F745" s="443"/>
      <c r="G745" s="444"/>
      <c r="H745" s="448"/>
    </row>
    <row r="746" spans="1:8" ht="18" customHeight="1">
      <c r="A746" s="550"/>
      <c r="B746" s="449"/>
      <c r="C746" s="438"/>
      <c r="D746" s="440"/>
      <c r="E746" s="442"/>
      <c r="F746" s="443"/>
      <c r="G746" s="444"/>
      <c r="H746" s="448"/>
    </row>
    <row r="747" spans="1:8" ht="18" customHeight="1">
      <c r="A747" s="550"/>
      <c r="B747" s="449"/>
      <c r="C747" s="438"/>
      <c r="D747" s="440"/>
      <c r="E747" s="442"/>
      <c r="F747" s="443"/>
      <c r="G747" s="444"/>
      <c r="H747" s="448"/>
    </row>
    <row r="748" spans="1:8" ht="18" customHeight="1">
      <c r="A748" s="550"/>
      <c r="B748" s="449"/>
      <c r="C748" s="438"/>
      <c r="D748" s="440"/>
      <c r="E748" s="442"/>
      <c r="F748" s="443"/>
      <c r="G748" s="444"/>
      <c r="H748" s="448"/>
    </row>
    <row r="749" spans="1:8" ht="18" customHeight="1">
      <c r="A749" s="550"/>
      <c r="B749" s="449"/>
      <c r="C749" s="438"/>
      <c r="D749" s="440"/>
      <c r="E749" s="442"/>
      <c r="F749" s="443"/>
      <c r="G749" s="444"/>
      <c r="H749" s="448"/>
    </row>
    <row r="750" spans="1:8" ht="18" customHeight="1">
      <c r="A750" s="550"/>
      <c r="B750" s="449"/>
      <c r="C750" s="438"/>
      <c r="D750" s="440"/>
      <c r="E750" s="442"/>
      <c r="F750" s="443"/>
      <c r="G750" s="444"/>
      <c r="H750" s="448"/>
    </row>
    <row r="751" spans="1:8" ht="18" customHeight="1">
      <c r="A751" s="550"/>
      <c r="B751" s="449"/>
      <c r="C751" s="438"/>
      <c r="D751" s="440"/>
      <c r="E751" s="442"/>
      <c r="F751" s="443"/>
      <c r="G751" s="444"/>
      <c r="H751" s="448"/>
    </row>
    <row r="752" spans="1:8" ht="18" customHeight="1">
      <c r="A752" s="550"/>
      <c r="B752" s="449"/>
      <c r="C752" s="438"/>
      <c r="D752" s="440"/>
      <c r="E752" s="442"/>
      <c r="F752" s="443"/>
      <c r="G752" s="444"/>
      <c r="H752" s="448"/>
    </row>
    <row r="753" spans="1:8" ht="18" customHeight="1">
      <c r="A753" s="550"/>
      <c r="B753" s="449"/>
      <c r="C753" s="438"/>
      <c r="D753" s="440"/>
      <c r="E753" s="442"/>
      <c r="F753" s="443"/>
      <c r="G753" s="444"/>
      <c r="H753" s="448"/>
    </row>
    <row r="754" spans="1:8" ht="18" customHeight="1">
      <c r="A754" s="550"/>
      <c r="B754" s="449"/>
      <c r="C754" s="438"/>
      <c r="D754" s="440"/>
      <c r="E754" s="442"/>
      <c r="F754" s="443"/>
      <c r="G754" s="444"/>
      <c r="H754" s="448"/>
    </row>
    <row r="755" spans="1:8" ht="18" customHeight="1">
      <c r="A755" s="550"/>
      <c r="B755" s="449"/>
      <c r="C755" s="438"/>
      <c r="D755" s="440"/>
      <c r="E755" s="442"/>
      <c r="F755" s="443"/>
      <c r="G755" s="444"/>
      <c r="H755" s="448"/>
    </row>
    <row r="756" spans="1:8" ht="18" customHeight="1">
      <c r="A756" s="550"/>
      <c r="B756" s="449"/>
      <c r="C756" s="438"/>
      <c r="D756" s="440"/>
      <c r="E756" s="442"/>
      <c r="F756" s="443"/>
      <c r="G756" s="444"/>
      <c r="H756" s="448"/>
    </row>
    <row r="757" spans="1:8" ht="18" customHeight="1">
      <c r="A757" s="550"/>
      <c r="B757" s="449"/>
      <c r="C757" s="438"/>
      <c r="D757" s="440"/>
      <c r="E757" s="442"/>
      <c r="F757" s="443"/>
      <c r="G757" s="444"/>
      <c r="H757" s="448"/>
    </row>
    <row r="758" spans="1:8" ht="18" customHeight="1">
      <c r="A758" s="550"/>
      <c r="B758" s="449"/>
      <c r="C758" s="438"/>
      <c r="D758" s="440"/>
      <c r="E758" s="442"/>
      <c r="F758" s="443"/>
      <c r="G758" s="444"/>
      <c r="H758" s="448"/>
    </row>
    <row r="759" spans="1:8" ht="18" customHeight="1">
      <c r="A759" s="550"/>
      <c r="B759" s="449"/>
      <c r="C759" s="438"/>
      <c r="D759" s="440"/>
      <c r="E759" s="442"/>
      <c r="F759" s="443"/>
      <c r="G759" s="444"/>
      <c r="H759" s="448"/>
    </row>
    <row r="760" spans="1:8" ht="18" customHeight="1">
      <c r="A760" s="550"/>
      <c r="B760" s="449"/>
      <c r="C760" s="438"/>
      <c r="D760" s="440"/>
      <c r="E760" s="442"/>
      <c r="F760" s="443"/>
      <c r="G760" s="444"/>
      <c r="H760" s="448"/>
    </row>
    <row r="761" spans="1:8" ht="18" customHeight="1">
      <c r="A761" s="550"/>
      <c r="B761" s="449"/>
      <c r="C761" s="438"/>
      <c r="D761" s="440"/>
      <c r="E761" s="442"/>
      <c r="F761" s="443"/>
      <c r="G761" s="444"/>
      <c r="H761" s="448"/>
    </row>
    <row r="762" spans="1:8" ht="18" customHeight="1">
      <c r="A762" s="550"/>
      <c r="B762" s="449"/>
      <c r="C762" s="438"/>
      <c r="D762" s="440"/>
      <c r="E762" s="442"/>
      <c r="F762" s="443"/>
      <c r="G762" s="444"/>
      <c r="H762" s="448"/>
    </row>
    <row r="763" spans="1:8" ht="18" customHeight="1">
      <c r="A763" s="550"/>
      <c r="B763" s="449"/>
      <c r="C763" s="438"/>
      <c r="D763" s="440"/>
      <c r="E763" s="442"/>
      <c r="F763" s="443"/>
      <c r="G763" s="444"/>
      <c r="H763" s="448"/>
    </row>
    <row r="764" spans="1:8" ht="18" customHeight="1">
      <c r="A764" s="550"/>
      <c r="B764" s="449"/>
      <c r="C764" s="438"/>
      <c r="D764" s="440"/>
      <c r="E764" s="442"/>
      <c r="F764" s="443"/>
      <c r="G764" s="444"/>
      <c r="H764" s="448"/>
    </row>
    <row r="765" spans="1:8" ht="18" customHeight="1">
      <c r="A765" s="550"/>
      <c r="B765" s="449"/>
      <c r="C765" s="438"/>
      <c r="D765" s="440"/>
      <c r="E765" s="442"/>
      <c r="F765" s="443"/>
      <c r="G765" s="444"/>
      <c r="H765" s="448"/>
    </row>
    <row r="766" spans="1:8" ht="18" customHeight="1">
      <c r="A766" s="550"/>
      <c r="B766" s="449"/>
      <c r="C766" s="438"/>
      <c r="D766" s="440"/>
      <c r="E766" s="442"/>
      <c r="F766" s="443"/>
      <c r="G766" s="444"/>
      <c r="H766" s="448"/>
    </row>
    <row r="767" spans="1:8" ht="18" customHeight="1">
      <c r="A767" s="550"/>
      <c r="B767" s="449"/>
      <c r="C767" s="438"/>
      <c r="D767" s="440"/>
      <c r="E767" s="442"/>
      <c r="F767" s="443"/>
      <c r="G767" s="444"/>
      <c r="H767" s="448"/>
    </row>
    <row r="768" spans="1:8" ht="18" customHeight="1">
      <c r="A768" s="550"/>
      <c r="B768" s="449"/>
      <c r="C768" s="438"/>
      <c r="D768" s="440"/>
      <c r="E768" s="442"/>
      <c r="F768" s="443"/>
      <c r="G768" s="444"/>
      <c r="H768" s="448"/>
    </row>
    <row r="769" spans="1:8" ht="18" customHeight="1">
      <c r="A769" s="550"/>
      <c r="B769" s="449"/>
      <c r="C769" s="438"/>
      <c r="D769" s="440"/>
      <c r="E769" s="442"/>
      <c r="F769" s="443"/>
      <c r="G769" s="444"/>
      <c r="H769" s="448"/>
    </row>
    <row r="770" spans="1:8" ht="18" customHeight="1">
      <c r="A770" s="550"/>
      <c r="B770" s="449"/>
      <c r="C770" s="438"/>
      <c r="D770" s="440"/>
      <c r="E770" s="442"/>
      <c r="F770" s="443"/>
      <c r="G770" s="444"/>
      <c r="H770" s="448"/>
    </row>
    <row r="771" spans="1:8" ht="18" customHeight="1">
      <c r="A771" s="550"/>
      <c r="B771" s="449"/>
      <c r="C771" s="438"/>
      <c r="D771" s="440"/>
      <c r="E771" s="442"/>
      <c r="F771" s="443"/>
      <c r="G771" s="444"/>
      <c r="H771" s="448"/>
    </row>
    <row r="772" spans="1:8" ht="18" customHeight="1">
      <c r="A772" s="550"/>
      <c r="B772" s="449"/>
      <c r="C772" s="438"/>
      <c r="D772" s="440"/>
      <c r="E772" s="442"/>
      <c r="F772" s="443"/>
      <c r="G772" s="444"/>
      <c r="H772" s="448"/>
    </row>
    <row r="773" spans="1:8" ht="18" customHeight="1">
      <c r="A773" s="550"/>
      <c r="B773" s="449"/>
      <c r="C773" s="438"/>
      <c r="D773" s="440"/>
      <c r="E773" s="442"/>
      <c r="F773" s="443"/>
      <c r="G773" s="444"/>
      <c r="H773" s="448"/>
    </row>
    <row r="774" spans="1:8" ht="18" customHeight="1">
      <c r="A774" s="550"/>
      <c r="B774" s="449"/>
      <c r="C774" s="438"/>
      <c r="D774" s="440"/>
      <c r="E774" s="442"/>
      <c r="F774" s="443"/>
      <c r="G774" s="444"/>
      <c r="H774" s="448"/>
    </row>
    <row r="775" spans="1:8" ht="18" customHeight="1">
      <c r="A775" s="550"/>
      <c r="B775" s="449"/>
      <c r="C775" s="438"/>
      <c r="D775" s="440"/>
      <c r="E775" s="442"/>
      <c r="F775" s="443"/>
      <c r="G775" s="444"/>
      <c r="H775" s="448"/>
    </row>
    <row r="776" spans="1:8" ht="18" customHeight="1">
      <c r="A776" s="550"/>
      <c r="B776" s="449"/>
      <c r="C776" s="438"/>
      <c r="D776" s="440"/>
      <c r="E776" s="442"/>
      <c r="F776" s="443"/>
      <c r="G776" s="444"/>
      <c r="H776" s="448"/>
    </row>
    <row r="777" spans="1:8" ht="18" customHeight="1">
      <c r="A777" s="550"/>
      <c r="B777" s="449"/>
      <c r="C777" s="438"/>
      <c r="D777" s="440"/>
      <c r="E777" s="442"/>
      <c r="F777" s="443"/>
      <c r="G777" s="444"/>
      <c r="H777" s="448"/>
    </row>
    <row r="778" spans="1:8" ht="18" customHeight="1">
      <c r="A778" s="550"/>
      <c r="B778" s="449"/>
      <c r="C778" s="438"/>
      <c r="D778" s="440"/>
      <c r="E778" s="442"/>
      <c r="F778" s="443"/>
      <c r="G778" s="444"/>
      <c r="H778" s="448"/>
    </row>
    <row r="779" spans="1:8" ht="18" customHeight="1">
      <c r="A779" s="550"/>
      <c r="B779" s="449"/>
      <c r="C779" s="438"/>
      <c r="D779" s="440"/>
      <c r="E779" s="442"/>
      <c r="F779" s="443"/>
      <c r="G779" s="444"/>
      <c r="H779" s="448"/>
    </row>
    <row r="780" spans="1:8" ht="18" customHeight="1">
      <c r="A780" s="550"/>
      <c r="B780" s="449"/>
      <c r="C780" s="438"/>
      <c r="D780" s="440"/>
      <c r="E780" s="442"/>
      <c r="F780" s="443"/>
      <c r="G780" s="444"/>
      <c r="H780" s="448"/>
    </row>
    <row r="781" spans="1:8" ht="18" customHeight="1">
      <c r="A781" s="550"/>
      <c r="B781" s="449"/>
      <c r="C781" s="438"/>
      <c r="D781" s="440"/>
      <c r="E781" s="442"/>
      <c r="F781" s="443"/>
      <c r="G781" s="444"/>
      <c r="H781" s="448"/>
    </row>
    <row r="782" spans="1:8" ht="18" customHeight="1">
      <c r="A782" s="550"/>
      <c r="B782" s="449"/>
      <c r="C782" s="438"/>
      <c r="D782" s="440"/>
      <c r="E782" s="442"/>
      <c r="F782" s="443"/>
      <c r="G782" s="444"/>
      <c r="H782" s="448"/>
    </row>
    <row r="783" spans="1:8" ht="18" customHeight="1">
      <c r="A783" s="550"/>
      <c r="B783" s="449"/>
      <c r="C783" s="438"/>
      <c r="D783" s="440"/>
      <c r="E783" s="442"/>
      <c r="F783" s="443"/>
      <c r="G783" s="444"/>
      <c r="H783" s="448"/>
    </row>
    <row r="784" spans="1:8" ht="18" customHeight="1">
      <c r="A784" s="550"/>
      <c r="B784" s="449"/>
      <c r="C784" s="438"/>
      <c r="D784" s="440"/>
      <c r="E784" s="442"/>
      <c r="F784" s="443"/>
      <c r="G784" s="444"/>
      <c r="H784" s="448"/>
    </row>
    <row r="785" spans="1:8" ht="18" customHeight="1">
      <c r="A785" s="550"/>
      <c r="B785" s="449"/>
      <c r="C785" s="438"/>
      <c r="D785" s="440"/>
      <c r="E785" s="442"/>
      <c r="F785" s="443"/>
      <c r="G785" s="444"/>
      <c r="H785" s="448"/>
    </row>
    <row r="786" spans="1:8" ht="18" customHeight="1">
      <c r="A786" s="550"/>
      <c r="B786" s="449"/>
      <c r="C786" s="438"/>
      <c r="D786" s="440"/>
      <c r="E786" s="442"/>
      <c r="F786" s="443"/>
      <c r="G786" s="444"/>
      <c r="H786" s="448"/>
    </row>
    <row r="787" spans="1:8" ht="18" customHeight="1">
      <c r="A787" s="550"/>
      <c r="B787" s="449"/>
      <c r="C787" s="438"/>
      <c r="D787" s="440"/>
      <c r="E787" s="442"/>
      <c r="F787" s="443"/>
      <c r="G787" s="444"/>
      <c r="H787" s="448"/>
    </row>
    <row r="788" spans="1:8" ht="18" customHeight="1">
      <c r="A788" s="550"/>
      <c r="B788" s="449"/>
      <c r="C788" s="438"/>
      <c r="D788" s="440"/>
      <c r="E788" s="442"/>
      <c r="F788" s="443"/>
      <c r="G788" s="444"/>
      <c r="H788" s="448"/>
    </row>
    <row r="789" spans="1:8" ht="18" customHeight="1">
      <c r="A789" s="550"/>
      <c r="B789" s="449"/>
      <c r="C789" s="438"/>
      <c r="D789" s="440"/>
      <c r="E789" s="442"/>
      <c r="F789" s="443"/>
      <c r="G789" s="444"/>
      <c r="H789" s="448"/>
    </row>
    <row r="790" spans="1:8" ht="18" customHeight="1">
      <c r="A790" s="550"/>
      <c r="B790" s="449"/>
      <c r="C790" s="438"/>
      <c r="D790" s="440"/>
      <c r="E790" s="442"/>
      <c r="F790" s="443"/>
      <c r="G790" s="444"/>
      <c r="H790" s="448"/>
    </row>
    <row r="791" spans="1:8" ht="18" customHeight="1">
      <c r="A791" s="550"/>
      <c r="B791" s="449"/>
      <c r="C791" s="438"/>
      <c r="D791" s="440"/>
      <c r="E791" s="442"/>
      <c r="F791" s="443"/>
      <c r="G791" s="444"/>
      <c r="H791" s="448"/>
    </row>
    <row r="792" spans="1:8" ht="18" customHeight="1">
      <c r="A792" s="550"/>
      <c r="B792" s="449"/>
      <c r="C792" s="438"/>
      <c r="D792" s="440"/>
      <c r="E792" s="442"/>
      <c r="F792" s="443"/>
      <c r="G792" s="444"/>
      <c r="H792" s="448"/>
    </row>
    <row r="793" spans="1:8" ht="18" customHeight="1">
      <c r="A793" s="550"/>
      <c r="B793" s="449"/>
      <c r="C793" s="438"/>
      <c r="D793" s="440"/>
      <c r="E793" s="442"/>
      <c r="F793" s="443"/>
      <c r="G793" s="444"/>
      <c r="H793" s="448"/>
    </row>
    <row r="794" spans="1:8" ht="18" customHeight="1">
      <c r="A794" s="550"/>
      <c r="B794" s="449"/>
      <c r="C794" s="438"/>
      <c r="D794" s="440"/>
      <c r="E794" s="442"/>
      <c r="F794" s="443"/>
      <c r="G794" s="444"/>
      <c r="H794" s="448"/>
    </row>
    <row r="795" spans="1:8" ht="18" customHeight="1">
      <c r="A795" s="550"/>
      <c r="B795" s="449"/>
      <c r="C795" s="438"/>
      <c r="D795" s="440"/>
      <c r="E795" s="442"/>
      <c r="F795" s="443"/>
      <c r="G795" s="444"/>
      <c r="H795" s="448"/>
    </row>
    <row r="796" spans="1:8" ht="18" customHeight="1">
      <c r="A796" s="550"/>
      <c r="B796" s="449"/>
      <c r="C796" s="438"/>
      <c r="D796" s="440"/>
      <c r="E796" s="442"/>
      <c r="F796" s="443"/>
      <c r="G796" s="444"/>
      <c r="H796" s="448"/>
    </row>
    <row r="797" spans="1:8" ht="18" customHeight="1">
      <c r="A797" s="550"/>
      <c r="B797" s="449"/>
      <c r="C797" s="438"/>
      <c r="D797" s="440"/>
      <c r="E797" s="442"/>
      <c r="F797" s="443"/>
      <c r="G797" s="444"/>
      <c r="H797" s="448"/>
    </row>
    <row r="798" spans="1:8" ht="18" customHeight="1">
      <c r="A798" s="550"/>
      <c r="B798" s="449"/>
      <c r="C798" s="438"/>
      <c r="D798" s="440"/>
      <c r="E798" s="442"/>
      <c r="F798" s="443"/>
      <c r="G798" s="444"/>
      <c r="H798" s="448"/>
    </row>
    <row r="799" spans="1:8" ht="18" customHeight="1">
      <c r="A799" s="550"/>
      <c r="B799" s="449"/>
      <c r="C799" s="438"/>
      <c r="D799" s="440"/>
      <c r="E799" s="442"/>
      <c r="F799" s="443"/>
      <c r="G799" s="444"/>
      <c r="H799" s="448"/>
    </row>
    <row r="800" spans="1:8" ht="18" customHeight="1">
      <c r="A800" s="550"/>
      <c r="B800" s="449"/>
      <c r="C800" s="438"/>
      <c r="D800" s="440"/>
      <c r="E800" s="442"/>
      <c r="F800" s="443"/>
      <c r="G800" s="444"/>
      <c r="H800" s="448"/>
    </row>
    <row r="801" spans="1:8" ht="18" customHeight="1">
      <c r="A801" s="550"/>
      <c r="B801" s="449"/>
      <c r="C801" s="438"/>
      <c r="D801" s="440"/>
      <c r="E801" s="442"/>
      <c r="F801" s="443"/>
      <c r="G801" s="444"/>
      <c r="H801" s="448"/>
    </row>
    <row r="802" spans="1:8" ht="18" customHeight="1">
      <c r="A802" s="550"/>
      <c r="B802" s="449"/>
      <c r="C802" s="438"/>
      <c r="D802" s="440"/>
      <c r="E802" s="442"/>
      <c r="F802" s="443"/>
      <c r="G802" s="444"/>
      <c r="H802" s="448"/>
    </row>
    <row r="803" spans="1:8" ht="18" customHeight="1">
      <c r="A803" s="550"/>
      <c r="B803" s="449"/>
      <c r="C803" s="438"/>
      <c r="D803" s="440"/>
      <c r="E803" s="442"/>
      <c r="F803" s="443"/>
      <c r="G803" s="444"/>
      <c r="H803" s="448"/>
    </row>
    <row r="804" spans="1:8" ht="18" customHeight="1">
      <c r="A804" s="550"/>
      <c r="B804" s="449"/>
      <c r="C804" s="438"/>
      <c r="D804" s="440"/>
      <c r="E804" s="442"/>
      <c r="F804" s="443"/>
      <c r="G804" s="444"/>
      <c r="H804" s="448"/>
    </row>
    <row r="805" spans="1:8" ht="18" customHeight="1">
      <c r="A805" s="550"/>
      <c r="B805" s="449"/>
      <c r="C805" s="438"/>
      <c r="D805" s="440"/>
      <c r="E805" s="442"/>
      <c r="F805" s="443"/>
      <c r="G805" s="444"/>
      <c r="H805" s="448"/>
    </row>
    <row r="806" spans="1:8" ht="18" customHeight="1">
      <c r="A806" s="550"/>
      <c r="B806" s="449"/>
      <c r="C806" s="438"/>
      <c r="D806" s="440"/>
      <c r="E806" s="442"/>
      <c r="F806" s="443"/>
      <c r="G806" s="444"/>
      <c r="H806" s="448"/>
    </row>
    <row r="807" spans="1:8" ht="18" customHeight="1">
      <c r="A807" s="550"/>
      <c r="B807" s="449"/>
      <c r="C807" s="438"/>
      <c r="D807" s="440"/>
      <c r="E807" s="442"/>
      <c r="F807" s="443"/>
      <c r="G807" s="444"/>
      <c r="H807" s="448"/>
    </row>
    <row r="808" spans="1:8" ht="18" customHeight="1">
      <c r="A808" s="550"/>
      <c r="B808" s="449"/>
      <c r="C808" s="438"/>
      <c r="D808" s="440"/>
      <c r="E808" s="442"/>
      <c r="F808" s="443"/>
      <c r="G808" s="444"/>
      <c r="H808" s="448"/>
    </row>
    <row r="809" spans="1:8" ht="18" customHeight="1">
      <c r="A809" s="550"/>
      <c r="B809" s="449"/>
      <c r="C809" s="438"/>
      <c r="D809" s="440"/>
      <c r="E809" s="442"/>
      <c r="F809" s="443"/>
      <c r="G809" s="444"/>
      <c r="H809" s="448"/>
    </row>
    <row r="810" spans="1:8" ht="18" customHeight="1">
      <c r="A810" s="550"/>
      <c r="B810" s="449"/>
      <c r="C810" s="438"/>
      <c r="D810" s="440"/>
      <c r="E810" s="442"/>
      <c r="F810" s="443"/>
      <c r="G810" s="444"/>
      <c r="H810" s="448"/>
    </row>
    <row r="811" spans="1:8" ht="18" customHeight="1">
      <c r="A811" s="550"/>
      <c r="B811" s="449"/>
      <c r="C811" s="438"/>
      <c r="D811" s="440"/>
      <c r="E811" s="442"/>
      <c r="F811" s="443"/>
      <c r="G811" s="444"/>
      <c r="H811" s="448"/>
    </row>
    <row r="812" spans="1:8" ht="18" customHeight="1">
      <c r="A812" s="550"/>
      <c r="B812" s="449"/>
      <c r="C812" s="438"/>
      <c r="D812" s="440"/>
      <c r="E812" s="442"/>
      <c r="F812" s="443"/>
      <c r="G812" s="444"/>
      <c r="H812" s="448"/>
    </row>
    <row r="813" spans="1:8" ht="18" customHeight="1">
      <c r="A813" s="550"/>
      <c r="B813" s="449"/>
      <c r="C813" s="438"/>
      <c r="D813" s="440"/>
      <c r="E813" s="442"/>
      <c r="F813" s="443"/>
      <c r="G813" s="444"/>
      <c r="H813" s="448"/>
    </row>
    <row r="814" spans="1:8" ht="18" customHeight="1">
      <c r="A814" s="550"/>
      <c r="B814" s="449"/>
      <c r="C814" s="438"/>
      <c r="D814" s="440"/>
      <c r="E814" s="442"/>
      <c r="F814" s="443"/>
      <c r="G814" s="444"/>
      <c r="H814" s="448"/>
    </row>
    <row r="815" spans="1:8" ht="18" customHeight="1">
      <c r="A815" s="550"/>
      <c r="B815" s="449"/>
      <c r="C815" s="438"/>
      <c r="D815" s="440"/>
      <c r="E815" s="442"/>
      <c r="F815" s="443"/>
      <c r="G815" s="444"/>
      <c r="H815" s="448"/>
    </row>
    <row r="816" spans="1:8" ht="18" customHeight="1">
      <c r="A816" s="550"/>
      <c r="B816" s="449"/>
      <c r="C816" s="438"/>
      <c r="D816" s="440"/>
      <c r="E816" s="442"/>
      <c r="F816" s="443"/>
      <c r="G816" s="444"/>
      <c r="H816" s="448"/>
    </row>
    <row r="817" spans="1:8" ht="18" customHeight="1">
      <c r="A817" s="550"/>
      <c r="B817" s="449"/>
      <c r="C817" s="438"/>
      <c r="D817" s="440"/>
      <c r="E817" s="442"/>
      <c r="F817" s="443"/>
      <c r="G817" s="444"/>
      <c r="H817" s="448"/>
    </row>
    <row r="818" spans="1:8" ht="18" customHeight="1">
      <c r="A818" s="550"/>
      <c r="B818" s="449"/>
      <c r="C818" s="438"/>
      <c r="D818" s="440"/>
      <c r="E818" s="442"/>
      <c r="F818" s="443"/>
      <c r="G818" s="444"/>
      <c r="H818" s="448"/>
    </row>
    <row r="819" spans="1:8" ht="18" customHeight="1">
      <c r="A819" s="550"/>
      <c r="B819" s="449"/>
      <c r="C819" s="438"/>
      <c r="D819" s="440"/>
      <c r="E819" s="442"/>
      <c r="F819" s="443"/>
      <c r="G819" s="444"/>
      <c r="H819" s="448"/>
    </row>
    <row r="820" spans="1:8" ht="18" customHeight="1">
      <c r="A820" s="550"/>
      <c r="B820" s="449"/>
      <c r="C820" s="438"/>
      <c r="D820" s="440"/>
      <c r="E820" s="442"/>
      <c r="F820" s="443"/>
      <c r="G820" s="444"/>
      <c r="H820" s="448"/>
    </row>
    <row r="821" spans="1:8" ht="18" customHeight="1">
      <c r="A821" s="550"/>
      <c r="B821" s="449"/>
      <c r="C821" s="438"/>
      <c r="D821" s="440"/>
      <c r="E821" s="442"/>
      <c r="F821" s="443"/>
      <c r="G821" s="444"/>
      <c r="H821" s="448"/>
    </row>
    <row r="822" spans="1:8" ht="18" customHeight="1">
      <c r="A822" s="550"/>
      <c r="B822" s="449"/>
      <c r="C822" s="438"/>
      <c r="D822" s="440"/>
      <c r="E822" s="442"/>
      <c r="F822" s="443"/>
      <c r="G822" s="444"/>
      <c r="H822" s="448"/>
    </row>
    <row r="823" spans="1:8" ht="18" customHeight="1">
      <c r="A823" s="550"/>
      <c r="B823" s="449"/>
      <c r="C823" s="438"/>
      <c r="D823" s="440"/>
      <c r="E823" s="442"/>
      <c r="F823" s="443"/>
      <c r="G823" s="444"/>
      <c r="H823" s="448"/>
    </row>
    <row r="824" spans="1:8" ht="18" customHeight="1">
      <c r="A824" s="550"/>
      <c r="B824" s="449"/>
      <c r="C824" s="438"/>
      <c r="D824" s="440"/>
      <c r="E824" s="442"/>
      <c r="F824" s="443"/>
      <c r="G824" s="444"/>
      <c r="H824" s="448"/>
    </row>
    <row r="825" spans="1:8" ht="18" customHeight="1">
      <c r="A825" s="550"/>
      <c r="B825" s="449"/>
      <c r="C825" s="438"/>
      <c r="D825" s="440"/>
      <c r="E825" s="442"/>
      <c r="F825" s="443"/>
      <c r="G825" s="444"/>
      <c r="H825" s="448"/>
    </row>
    <row r="826" spans="1:8" ht="18" customHeight="1">
      <c r="A826" s="550"/>
      <c r="B826" s="449"/>
      <c r="C826" s="438"/>
      <c r="D826" s="440"/>
      <c r="E826" s="442"/>
      <c r="F826" s="443"/>
      <c r="G826" s="444"/>
      <c r="H826" s="448"/>
    </row>
    <row r="827" spans="1:8" ht="18" customHeight="1">
      <c r="A827" s="550"/>
      <c r="B827" s="449"/>
      <c r="C827" s="438"/>
      <c r="D827" s="440"/>
      <c r="E827" s="442"/>
      <c r="F827" s="443"/>
      <c r="G827" s="444"/>
      <c r="H827" s="448"/>
    </row>
    <row r="828" spans="1:8" ht="18" customHeight="1">
      <c r="A828" s="550"/>
      <c r="B828" s="449"/>
      <c r="C828" s="438"/>
      <c r="D828" s="440"/>
      <c r="E828" s="442"/>
      <c r="F828" s="443"/>
      <c r="G828" s="444"/>
      <c r="H828" s="448"/>
    </row>
    <row r="829" spans="1:8" ht="18" customHeight="1">
      <c r="A829" s="550"/>
      <c r="B829" s="449"/>
      <c r="C829" s="438"/>
      <c r="D829" s="440"/>
      <c r="E829" s="442"/>
      <c r="F829" s="443"/>
      <c r="G829" s="444"/>
      <c r="H829" s="448"/>
    </row>
    <row r="830" spans="1:8" ht="18" customHeight="1">
      <c r="A830" s="550"/>
      <c r="B830" s="449"/>
      <c r="C830" s="438"/>
      <c r="D830" s="440"/>
      <c r="E830" s="442"/>
      <c r="F830" s="443"/>
      <c r="G830" s="444"/>
      <c r="H830" s="448"/>
    </row>
    <row r="831" spans="1:8" ht="18" customHeight="1">
      <c r="A831" s="550"/>
      <c r="B831" s="449"/>
      <c r="C831" s="438"/>
      <c r="D831" s="440"/>
      <c r="E831" s="442"/>
      <c r="F831" s="443"/>
      <c r="G831" s="444"/>
      <c r="H831" s="448"/>
    </row>
    <row r="832" spans="1:8" ht="18" customHeight="1">
      <c r="A832" s="550"/>
      <c r="B832" s="449"/>
      <c r="C832" s="438"/>
      <c r="D832" s="440"/>
      <c r="E832" s="442"/>
      <c r="F832" s="443"/>
      <c r="G832" s="444"/>
      <c r="H832" s="448"/>
    </row>
    <row r="833" spans="1:8" ht="18" customHeight="1">
      <c r="A833" s="550"/>
      <c r="B833" s="449"/>
      <c r="C833" s="438"/>
      <c r="D833" s="440"/>
      <c r="E833" s="442"/>
      <c r="F833" s="443"/>
      <c r="G833" s="444"/>
      <c r="H833" s="448"/>
    </row>
    <row r="834" spans="1:8" ht="18" customHeight="1">
      <c r="A834" s="550"/>
      <c r="B834" s="449"/>
      <c r="C834" s="438"/>
      <c r="D834" s="440"/>
      <c r="E834" s="442"/>
      <c r="F834" s="443"/>
      <c r="G834" s="444"/>
      <c r="H834" s="448"/>
    </row>
    <row r="835" spans="1:8" ht="18" customHeight="1">
      <c r="A835" s="550"/>
      <c r="B835" s="449"/>
      <c r="C835" s="438"/>
      <c r="D835" s="440"/>
      <c r="E835" s="442"/>
      <c r="F835" s="443"/>
      <c r="G835" s="444"/>
      <c r="H835" s="448"/>
    </row>
    <row r="836" spans="1:8" ht="18" customHeight="1">
      <c r="A836" s="550"/>
      <c r="B836" s="449"/>
      <c r="C836" s="438"/>
      <c r="D836" s="440"/>
      <c r="E836" s="442"/>
      <c r="F836" s="443"/>
      <c r="G836" s="444"/>
      <c r="H836" s="448"/>
    </row>
    <row r="837" spans="1:8" ht="18" customHeight="1">
      <c r="A837" s="550"/>
      <c r="B837" s="449"/>
      <c r="C837" s="438"/>
      <c r="D837" s="440"/>
      <c r="E837" s="442"/>
      <c r="F837" s="443"/>
      <c r="G837" s="444"/>
      <c r="H837" s="448"/>
    </row>
    <row r="838" spans="1:8" ht="18" customHeight="1">
      <c r="A838" s="550"/>
      <c r="B838" s="449"/>
      <c r="C838" s="438"/>
      <c r="D838" s="440"/>
      <c r="E838" s="442"/>
      <c r="F838" s="443"/>
      <c r="G838" s="444"/>
      <c r="H838" s="448"/>
    </row>
    <row r="839" spans="1:8" ht="18" customHeight="1">
      <c r="A839" s="550"/>
      <c r="B839" s="449"/>
      <c r="C839" s="438"/>
      <c r="D839" s="440"/>
      <c r="E839" s="442"/>
      <c r="F839" s="443"/>
      <c r="G839" s="444"/>
      <c r="H839" s="448"/>
    </row>
    <row r="840" spans="1:8" ht="18" customHeight="1">
      <c r="A840" s="550"/>
      <c r="B840" s="449"/>
      <c r="C840" s="438"/>
      <c r="D840" s="440"/>
      <c r="E840" s="442"/>
      <c r="F840" s="443"/>
      <c r="G840" s="444"/>
      <c r="H840" s="448"/>
    </row>
    <row r="841" spans="1:8" ht="18" customHeight="1">
      <c r="A841" s="550"/>
      <c r="B841" s="449"/>
      <c r="C841" s="438"/>
      <c r="D841" s="440"/>
      <c r="E841" s="442"/>
      <c r="F841" s="443"/>
      <c r="G841" s="444"/>
      <c r="H841" s="448"/>
    </row>
    <row r="842" spans="1:8" ht="18" customHeight="1">
      <c r="A842" s="550"/>
      <c r="B842" s="449"/>
      <c r="C842" s="438"/>
      <c r="D842" s="440"/>
      <c r="E842" s="442"/>
      <c r="F842" s="443"/>
      <c r="G842" s="444"/>
      <c r="H842" s="448"/>
    </row>
    <row r="843" spans="1:8" ht="18" customHeight="1">
      <c r="A843" s="550"/>
      <c r="B843" s="449"/>
      <c r="C843" s="438"/>
      <c r="D843" s="440"/>
      <c r="E843" s="442"/>
      <c r="F843" s="443"/>
      <c r="G843" s="444"/>
      <c r="H843" s="448"/>
    </row>
    <row r="844" spans="1:8" ht="18" customHeight="1">
      <c r="A844" s="550"/>
      <c r="B844" s="449"/>
      <c r="C844" s="438"/>
      <c r="D844" s="440"/>
      <c r="E844" s="442"/>
      <c r="F844" s="443"/>
      <c r="G844" s="444"/>
      <c r="H844" s="448"/>
    </row>
    <row r="845" spans="1:8" ht="18" customHeight="1">
      <c r="A845" s="550"/>
      <c r="B845" s="449"/>
      <c r="C845" s="438"/>
      <c r="D845" s="440"/>
      <c r="E845" s="442"/>
      <c r="F845" s="443"/>
      <c r="G845" s="444"/>
      <c r="H845" s="448"/>
    </row>
    <row r="846" spans="1:8" ht="18" customHeight="1">
      <c r="A846" s="550"/>
      <c r="B846" s="449"/>
      <c r="C846" s="438"/>
      <c r="D846" s="440"/>
      <c r="E846" s="442"/>
      <c r="F846" s="443"/>
      <c r="G846" s="444"/>
      <c r="H846" s="448"/>
    </row>
    <row r="847" spans="1:8" ht="18" customHeight="1">
      <c r="A847" s="550"/>
      <c r="B847" s="449"/>
      <c r="C847" s="438"/>
      <c r="D847" s="440"/>
      <c r="E847" s="442"/>
      <c r="F847" s="443"/>
      <c r="G847" s="444"/>
      <c r="H847" s="448"/>
    </row>
    <row r="848" spans="1:8" ht="18" customHeight="1">
      <c r="A848" s="550"/>
      <c r="B848" s="449"/>
      <c r="C848" s="438"/>
      <c r="D848" s="440"/>
      <c r="E848" s="442"/>
      <c r="F848" s="443"/>
      <c r="G848" s="444"/>
      <c r="H848" s="448"/>
    </row>
    <row r="849" spans="1:8" ht="18" customHeight="1">
      <c r="A849" s="550"/>
      <c r="B849" s="449"/>
      <c r="C849" s="438"/>
      <c r="D849" s="440"/>
      <c r="E849" s="442"/>
      <c r="F849" s="443"/>
      <c r="G849" s="444"/>
      <c r="H849" s="448"/>
    </row>
    <row r="850" spans="1:8" ht="18" customHeight="1">
      <c r="A850" s="550"/>
      <c r="B850" s="449"/>
      <c r="C850" s="438"/>
      <c r="D850" s="440"/>
      <c r="E850" s="442"/>
      <c r="F850" s="443"/>
      <c r="G850" s="444"/>
      <c r="H850" s="448"/>
    </row>
    <row r="851" spans="1:8" ht="18" customHeight="1">
      <c r="A851" s="550"/>
      <c r="B851" s="449"/>
      <c r="C851" s="438"/>
      <c r="D851" s="440"/>
      <c r="E851" s="442"/>
      <c r="F851" s="443"/>
      <c r="G851" s="444"/>
      <c r="H851" s="448"/>
    </row>
    <row r="852" spans="1:8" ht="18" customHeight="1">
      <c r="A852" s="550"/>
      <c r="B852" s="449"/>
      <c r="C852" s="438"/>
      <c r="D852" s="440"/>
      <c r="E852" s="442"/>
      <c r="F852" s="443"/>
      <c r="G852" s="444"/>
      <c r="H852" s="448"/>
    </row>
    <row r="853" spans="1:8" ht="18" customHeight="1">
      <c r="A853" s="550"/>
      <c r="B853" s="449"/>
      <c r="C853" s="438"/>
      <c r="D853" s="440"/>
      <c r="E853" s="442"/>
      <c r="F853" s="443"/>
      <c r="G853" s="444"/>
      <c r="H853" s="448"/>
    </row>
    <row r="854" spans="1:8" ht="18" customHeight="1">
      <c r="A854" s="550"/>
      <c r="B854" s="449"/>
      <c r="C854" s="438"/>
      <c r="D854" s="440"/>
      <c r="E854" s="442"/>
      <c r="F854" s="443"/>
      <c r="G854" s="444"/>
      <c r="H854" s="448"/>
    </row>
    <row r="855" spans="1:8" ht="18" customHeight="1">
      <c r="A855" s="550"/>
      <c r="B855" s="449"/>
      <c r="C855" s="438"/>
      <c r="D855" s="440"/>
      <c r="E855" s="442"/>
      <c r="F855" s="443"/>
      <c r="G855" s="444"/>
      <c r="H855" s="448"/>
    </row>
    <row r="856" spans="1:8" ht="18" customHeight="1">
      <c r="A856" s="550"/>
      <c r="B856" s="449"/>
      <c r="C856" s="438"/>
      <c r="D856" s="440"/>
      <c r="E856" s="442"/>
      <c r="F856" s="443"/>
      <c r="G856" s="444"/>
      <c r="H856" s="448"/>
    </row>
    <row r="857" spans="1:8" ht="18" customHeight="1">
      <c r="A857" s="550"/>
      <c r="B857" s="449"/>
      <c r="C857" s="438"/>
      <c r="D857" s="440"/>
      <c r="E857" s="442"/>
      <c r="F857" s="443"/>
      <c r="G857" s="444"/>
      <c r="H857" s="448"/>
    </row>
    <row r="858" spans="1:8" ht="18" customHeight="1">
      <c r="A858" s="550"/>
      <c r="B858" s="449"/>
      <c r="C858" s="438"/>
      <c r="D858" s="440"/>
      <c r="E858" s="442"/>
      <c r="F858" s="443"/>
      <c r="G858" s="444"/>
      <c r="H858" s="448"/>
    </row>
    <row r="859" spans="1:8" ht="18" customHeight="1">
      <c r="A859" s="550"/>
      <c r="B859" s="449"/>
      <c r="C859" s="438"/>
      <c r="D859" s="440"/>
      <c r="E859" s="442"/>
      <c r="F859" s="443"/>
      <c r="G859" s="444"/>
      <c r="H859" s="448"/>
    </row>
    <row r="860" spans="1:8" ht="18" customHeight="1">
      <c r="A860" s="550"/>
      <c r="B860" s="449"/>
      <c r="C860" s="438"/>
      <c r="D860" s="440"/>
      <c r="E860" s="442"/>
      <c r="F860" s="443"/>
      <c r="G860" s="444"/>
      <c r="H860" s="448"/>
    </row>
    <row r="861" spans="1:8" ht="18" customHeight="1">
      <c r="A861" s="550"/>
      <c r="B861" s="449"/>
      <c r="C861" s="438"/>
      <c r="D861" s="440"/>
      <c r="E861" s="442"/>
      <c r="F861" s="443"/>
      <c r="G861" s="444"/>
      <c r="H861" s="448"/>
    </row>
    <row r="862" spans="1:8" ht="18" customHeight="1">
      <c r="A862" s="550"/>
      <c r="B862" s="449"/>
      <c r="C862" s="438"/>
      <c r="D862" s="440"/>
      <c r="E862" s="442"/>
      <c r="F862" s="443"/>
      <c r="G862" s="444"/>
      <c r="H862" s="448"/>
    </row>
    <row r="863" spans="1:8" ht="18" customHeight="1">
      <c r="A863" s="550"/>
      <c r="B863" s="449"/>
      <c r="C863" s="438"/>
      <c r="D863" s="440"/>
      <c r="E863" s="442"/>
      <c r="F863" s="443"/>
      <c r="G863" s="444"/>
      <c r="H863" s="448"/>
    </row>
    <row r="864" spans="1:8" ht="18" customHeight="1">
      <c r="A864" s="550"/>
      <c r="B864" s="449"/>
      <c r="C864" s="438"/>
      <c r="D864" s="440"/>
      <c r="E864" s="442"/>
      <c r="F864" s="443"/>
      <c r="G864" s="444"/>
      <c r="H864" s="448"/>
    </row>
    <row r="865" spans="1:8" ht="18" customHeight="1">
      <c r="A865" s="550"/>
      <c r="B865" s="449"/>
      <c r="C865" s="438"/>
      <c r="D865" s="440"/>
      <c r="E865" s="442"/>
      <c r="F865" s="443"/>
      <c r="G865" s="444"/>
      <c r="H865" s="448"/>
    </row>
    <row r="866" spans="1:8" ht="18" customHeight="1">
      <c r="A866" s="550"/>
      <c r="B866" s="449"/>
      <c r="C866" s="438"/>
      <c r="D866" s="440"/>
      <c r="E866" s="442"/>
      <c r="F866" s="443"/>
      <c r="G866" s="444"/>
      <c r="H866" s="448"/>
    </row>
    <row r="867" spans="1:8" ht="18" customHeight="1">
      <c r="A867" s="550"/>
      <c r="B867" s="449"/>
      <c r="C867" s="438"/>
      <c r="D867" s="440"/>
      <c r="E867" s="442"/>
      <c r="F867" s="443"/>
      <c r="G867" s="444"/>
      <c r="H867" s="448"/>
    </row>
    <row r="868" spans="1:8" ht="18" customHeight="1">
      <c r="A868" s="550"/>
      <c r="B868" s="449"/>
      <c r="C868" s="438"/>
      <c r="D868" s="440"/>
      <c r="E868" s="442"/>
      <c r="F868" s="443"/>
      <c r="G868" s="444"/>
      <c r="H868" s="448"/>
    </row>
    <row r="869" spans="1:8" ht="18" customHeight="1">
      <c r="A869" s="550"/>
      <c r="B869" s="449"/>
      <c r="C869" s="438"/>
      <c r="D869" s="440"/>
      <c r="E869" s="442"/>
      <c r="F869" s="443"/>
      <c r="G869" s="444"/>
      <c r="H869" s="448"/>
    </row>
    <row r="870" spans="1:8" ht="18" customHeight="1">
      <c r="A870" s="550"/>
      <c r="B870" s="449"/>
      <c r="C870" s="438"/>
      <c r="D870" s="440"/>
      <c r="E870" s="442"/>
      <c r="F870" s="443"/>
      <c r="G870" s="444"/>
      <c r="H870" s="448"/>
    </row>
    <row r="871" spans="1:8" ht="18" customHeight="1">
      <c r="A871" s="550"/>
      <c r="B871" s="449"/>
      <c r="C871" s="438"/>
      <c r="D871" s="440"/>
      <c r="E871" s="442"/>
      <c r="F871" s="443"/>
      <c r="G871" s="444"/>
      <c r="H871" s="448"/>
    </row>
    <row r="872" spans="1:8" ht="18" customHeight="1">
      <c r="A872" s="550"/>
      <c r="B872" s="449"/>
      <c r="C872" s="438"/>
      <c r="D872" s="440"/>
      <c r="E872" s="442"/>
      <c r="F872" s="443"/>
      <c r="G872" s="444"/>
      <c r="H872" s="448"/>
    </row>
    <row r="873" spans="1:8" ht="18" customHeight="1">
      <c r="A873" s="550"/>
      <c r="B873" s="449"/>
      <c r="C873" s="438"/>
      <c r="D873" s="440"/>
      <c r="E873" s="442"/>
      <c r="F873" s="443"/>
      <c r="G873" s="444"/>
      <c r="H873" s="448"/>
    </row>
    <row r="874" spans="1:8" ht="18" customHeight="1">
      <c r="A874" s="550"/>
      <c r="B874" s="449"/>
      <c r="C874" s="438"/>
      <c r="D874" s="440"/>
      <c r="E874" s="442"/>
      <c r="F874" s="443"/>
      <c r="G874" s="444"/>
      <c r="H874" s="448"/>
    </row>
    <row r="875" spans="1:8" ht="18" customHeight="1">
      <c r="A875" s="550"/>
      <c r="B875" s="449"/>
      <c r="C875" s="438"/>
      <c r="D875" s="440"/>
      <c r="E875" s="442"/>
      <c r="F875" s="443"/>
      <c r="G875" s="444"/>
      <c r="H875" s="448"/>
    </row>
    <row r="876" spans="1:8" ht="18" customHeight="1">
      <c r="A876" s="550"/>
      <c r="B876" s="449"/>
      <c r="C876" s="438"/>
      <c r="D876" s="440"/>
      <c r="E876" s="442"/>
      <c r="F876" s="443"/>
      <c r="G876" s="444"/>
      <c r="H876" s="448"/>
    </row>
    <row r="877" spans="1:8" ht="18" customHeight="1">
      <c r="A877" s="550"/>
      <c r="B877" s="449"/>
      <c r="C877" s="438"/>
      <c r="D877" s="440"/>
      <c r="E877" s="442"/>
      <c r="F877" s="443"/>
      <c r="G877" s="444"/>
      <c r="H877" s="448"/>
    </row>
    <row r="878" spans="1:8" ht="18" customHeight="1">
      <c r="A878" s="550"/>
      <c r="B878" s="449"/>
      <c r="C878" s="438"/>
      <c r="D878" s="440"/>
      <c r="E878" s="442"/>
      <c r="F878" s="443"/>
      <c r="G878" s="444"/>
      <c r="H878" s="448"/>
    </row>
    <row r="879" spans="1:8" ht="18" customHeight="1">
      <c r="A879" s="550"/>
      <c r="B879" s="449"/>
      <c r="C879" s="438"/>
      <c r="D879" s="440"/>
      <c r="E879" s="442"/>
      <c r="F879" s="443"/>
      <c r="G879" s="444"/>
      <c r="H879" s="448"/>
    </row>
    <row r="880" spans="1:8" ht="18" customHeight="1">
      <c r="A880" s="550"/>
      <c r="B880" s="449"/>
      <c r="C880" s="438"/>
      <c r="D880" s="440"/>
      <c r="E880" s="442"/>
      <c r="F880" s="443"/>
      <c r="G880" s="444"/>
      <c r="H880" s="448"/>
    </row>
    <row r="881" spans="1:8" ht="18" customHeight="1">
      <c r="A881" s="550"/>
      <c r="B881" s="449"/>
      <c r="C881" s="438"/>
      <c r="D881" s="440"/>
      <c r="E881" s="442"/>
      <c r="F881" s="443"/>
      <c r="G881" s="444"/>
      <c r="H881" s="448"/>
    </row>
    <row r="882" spans="1:8" ht="18" customHeight="1">
      <c r="A882" s="550"/>
      <c r="B882" s="449"/>
      <c r="C882" s="438"/>
      <c r="D882" s="440"/>
      <c r="E882" s="442"/>
      <c r="F882" s="443"/>
      <c r="G882" s="444"/>
      <c r="H882" s="448"/>
    </row>
    <row r="883" spans="1:8" ht="18" customHeight="1">
      <c r="A883" s="550"/>
      <c r="B883" s="449"/>
      <c r="C883" s="438"/>
      <c r="D883" s="440"/>
      <c r="E883" s="442"/>
      <c r="F883" s="443"/>
      <c r="G883" s="444"/>
      <c r="H883" s="448"/>
    </row>
    <row r="884" spans="1:8" ht="18" customHeight="1">
      <c r="A884" s="550"/>
      <c r="B884" s="449"/>
      <c r="C884" s="438"/>
      <c r="D884" s="440"/>
      <c r="E884" s="442"/>
      <c r="F884" s="443"/>
      <c r="G884" s="444"/>
      <c r="H884" s="448"/>
    </row>
    <row r="885" spans="1:8" ht="18" customHeight="1">
      <c r="A885" s="550"/>
      <c r="B885" s="449"/>
      <c r="C885" s="438"/>
      <c r="D885" s="440"/>
      <c r="E885" s="442"/>
      <c r="F885" s="443"/>
      <c r="G885" s="444"/>
      <c r="H885" s="448"/>
    </row>
    <row r="886" spans="1:8" ht="18" customHeight="1">
      <c r="A886" s="550"/>
      <c r="B886" s="449"/>
      <c r="C886" s="438"/>
      <c r="D886" s="440"/>
      <c r="E886" s="442"/>
      <c r="F886" s="443"/>
      <c r="G886" s="444"/>
      <c r="H886" s="448"/>
    </row>
    <row r="887" spans="1:8" ht="18" customHeight="1">
      <c r="A887" s="550"/>
      <c r="B887" s="449"/>
      <c r="C887" s="438"/>
      <c r="D887" s="440"/>
      <c r="E887" s="442"/>
      <c r="F887" s="443"/>
      <c r="G887" s="444"/>
      <c r="H887" s="448"/>
    </row>
    <row r="888" spans="1:8" ht="18" customHeight="1">
      <c r="A888" s="550"/>
      <c r="B888" s="449"/>
      <c r="C888" s="438"/>
      <c r="D888" s="440"/>
      <c r="E888" s="442"/>
      <c r="F888" s="443"/>
      <c r="G888" s="444"/>
      <c r="H888" s="448"/>
    </row>
    <row r="889" spans="1:8" ht="18" customHeight="1">
      <c r="A889" s="550"/>
      <c r="B889" s="449"/>
      <c r="C889" s="438"/>
      <c r="D889" s="440"/>
      <c r="E889" s="442"/>
      <c r="F889" s="443"/>
      <c r="G889" s="444"/>
      <c r="H889" s="448"/>
    </row>
    <row r="890" spans="1:8" ht="18" customHeight="1">
      <c r="A890" s="550"/>
      <c r="B890" s="449"/>
      <c r="C890" s="438"/>
      <c r="D890" s="440"/>
      <c r="E890" s="442"/>
      <c r="F890" s="443"/>
      <c r="G890" s="444"/>
      <c r="H890" s="448"/>
    </row>
    <row r="891" spans="1:8" ht="18" customHeight="1">
      <c r="A891" s="550"/>
      <c r="B891" s="449"/>
      <c r="C891" s="438"/>
      <c r="D891" s="440"/>
      <c r="E891" s="442"/>
      <c r="F891" s="443"/>
      <c r="G891" s="444"/>
      <c r="H891" s="448"/>
    </row>
    <row r="892" spans="1:8" ht="18" customHeight="1">
      <c r="A892" s="550"/>
      <c r="B892" s="449"/>
      <c r="C892" s="438"/>
      <c r="D892" s="440"/>
      <c r="E892" s="442"/>
      <c r="F892" s="443"/>
      <c r="G892" s="444"/>
      <c r="H892" s="448"/>
    </row>
    <row r="893" spans="1:8" ht="18" customHeight="1">
      <c r="A893" s="550"/>
      <c r="B893" s="449"/>
      <c r="C893" s="438"/>
      <c r="D893" s="440"/>
      <c r="E893" s="442"/>
      <c r="F893" s="443"/>
      <c r="G893" s="444"/>
      <c r="H893" s="448"/>
    </row>
    <row r="894" spans="1:8" ht="18" customHeight="1">
      <c r="A894" s="550"/>
      <c r="B894" s="449"/>
      <c r="C894" s="438"/>
      <c r="D894" s="440"/>
      <c r="E894" s="442"/>
      <c r="F894" s="443"/>
      <c r="G894" s="444"/>
      <c r="H894" s="448"/>
    </row>
    <row r="895" spans="1:8" ht="18" customHeight="1">
      <c r="A895" s="550"/>
      <c r="B895" s="449"/>
      <c r="C895" s="438"/>
      <c r="D895" s="440"/>
      <c r="E895" s="442"/>
      <c r="F895" s="443"/>
      <c r="G895" s="444"/>
      <c r="H895" s="448"/>
    </row>
    <row r="896" spans="1:8" ht="18" customHeight="1">
      <c r="A896" s="550"/>
      <c r="B896" s="449"/>
      <c r="C896" s="438"/>
      <c r="D896" s="440"/>
      <c r="E896" s="442"/>
      <c r="F896" s="443"/>
      <c r="G896" s="444"/>
      <c r="H896" s="448"/>
    </row>
    <row r="897" spans="1:8" ht="18" customHeight="1">
      <c r="A897" s="550"/>
      <c r="B897" s="449"/>
      <c r="C897" s="438"/>
      <c r="D897" s="440"/>
      <c r="E897" s="442"/>
      <c r="F897" s="443"/>
      <c r="G897" s="444"/>
      <c r="H897" s="448"/>
    </row>
    <row r="898" spans="1:8" ht="18" customHeight="1">
      <c r="A898" s="550"/>
      <c r="B898" s="449"/>
      <c r="C898" s="438"/>
      <c r="D898" s="440"/>
      <c r="E898" s="442"/>
      <c r="F898" s="443"/>
      <c r="G898" s="444"/>
      <c r="H898" s="448"/>
    </row>
    <row r="899" spans="1:8" ht="18" customHeight="1">
      <c r="A899" s="550"/>
      <c r="B899" s="449"/>
      <c r="C899" s="438"/>
      <c r="D899" s="440"/>
      <c r="E899" s="442"/>
      <c r="F899" s="443"/>
      <c r="G899" s="444"/>
      <c r="H899" s="448"/>
    </row>
    <row r="900" spans="1:8" ht="18" customHeight="1">
      <c r="A900" s="550"/>
      <c r="B900" s="449"/>
      <c r="C900" s="438"/>
      <c r="D900" s="440"/>
      <c r="E900" s="442"/>
      <c r="F900" s="443"/>
      <c r="G900" s="444"/>
      <c r="H900" s="448"/>
    </row>
    <row r="901" spans="1:8" ht="18" customHeight="1">
      <c r="A901" s="550"/>
      <c r="B901" s="449"/>
      <c r="C901" s="438"/>
      <c r="D901" s="440"/>
      <c r="E901" s="442"/>
      <c r="F901" s="443"/>
      <c r="G901" s="444"/>
      <c r="H901" s="448"/>
    </row>
    <row r="902" spans="1:8" ht="18" customHeight="1">
      <c r="A902" s="550"/>
      <c r="B902" s="449"/>
      <c r="C902" s="438"/>
      <c r="D902" s="440"/>
      <c r="E902" s="442"/>
      <c r="F902" s="443"/>
      <c r="G902" s="444"/>
      <c r="H902" s="448"/>
    </row>
    <row r="903" spans="1:8" ht="18" customHeight="1">
      <c r="A903" s="550"/>
      <c r="B903" s="449"/>
      <c r="C903" s="438"/>
      <c r="D903" s="440"/>
      <c r="E903" s="442"/>
      <c r="F903" s="443"/>
      <c r="G903" s="444"/>
      <c r="H903" s="448"/>
    </row>
    <row r="904" spans="1:8" ht="18" customHeight="1">
      <c r="A904" s="550"/>
      <c r="B904" s="449"/>
      <c r="C904" s="438"/>
      <c r="D904" s="440"/>
      <c r="E904" s="442"/>
      <c r="F904" s="443"/>
      <c r="G904" s="444"/>
      <c r="H904" s="448"/>
    </row>
    <row r="905" spans="1:8" ht="18" customHeight="1">
      <c r="A905" s="550"/>
      <c r="B905" s="449"/>
      <c r="C905" s="438"/>
      <c r="D905" s="440"/>
      <c r="E905" s="442"/>
      <c r="F905" s="443"/>
      <c r="G905" s="444"/>
      <c r="H905" s="448"/>
    </row>
    <row r="906" spans="1:8" ht="18" customHeight="1">
      <c r="A906" s="550"/>
      <c r="B906" s="449"/>
      <c r="C906" s="438"/>
      <c r="D906" s="440"/>
      <c r="E906" s="442"/>
      <c r="F906" s="443"/>
      <c r="G906" s="444"/>
      <c r="H906" s="448"/>
    </row>
    <row r="907" spans="1:8" ht="18" customHeight="1">
      <c r="A907" s="550"/>
      <c r="B907" s="449"/>
      <c r="C907" s="438"/>
      <c r="D907" s="440"/>
      <c r="E907" s="442"/>
      <c r="F907" s="443"/>
      <c r="G907" s="444"/>
      <c r="H907" s="448"/>
    </row>
    <row r="908" spans="1:8" ht="18" customHeight="1">
      <c r="A908" s="550"/>
      <c r="B908" s="449"/>
      <c r="C908" s="438"/>
      <c r="D908" s="440"/>
      <c r="E908" s="442"/>
      <c r="F908" s="443"/>
      <c r="G908" s="444"/>
      <c r="H908" s="448"/>
    </row>
    <row r="909" spans="1:8" ht="18" customHeight="1">
      <c r="A909" s="550"/>
      <c r="B909" s="449"/>
      <c r="C909" s="438"/>
      <c r="D909" s="440"/>
      <c r="E909" s="442"/>
      <c r="F909" s="443"/>
      <c r="G909" s="444"/>
      <c r="H909" s="448"/>
    </row>
    <row r="910" spans="1:8" ht="18" customHeight="1">
      <c r="A910" s="550"/>
      <c r="B910" s="449"/>
      <c r="C910" s="438"/>
      <c r="D910" s="440"/>
      <c r="E910" s="442"/>
      <c r="F910" s="443"/>
      <c r="G910" s="444"/>
      <c r="H910" s="448"/>
    </row>
    <row r="911" spans="1:8" ht="18" customHeight="1">
      <c r="A911" s="550"/>
      <c r="B911" s="449"/>
      <c r="C911" s="438"/>
      <c r="D911" s="440"/>
      <c r="E911" s="442"/>
      <c r="F911" s="443"/>
      <c r="G911" s="444"/>
      <c r="H911" s="448"/>
    </row>
    <row r="912" spans="1:8" ht="18" customHeight="1">
      <c r="A912" s="550"/>
      <c r="B912" s="449"/>
      <c r="C912" s="438"/>
      <c r="D912" s="440"/>
      <c r="E912" s="442"/>
      <c r="F912" s="443"/>
      <c r="G912" s="444"/>
      <c r="H912" s="448"/>
    </row>
    <row r="913" spans="1:8" ht="18" customHeight="1">
      <c r="A913" s="550"/>
      <c r="B913" s="449"/>
      <c r="C913" s="438"/>
      <c r="D913" s="440"/>
      <c r="E913" s="442"/>
      <c r="F913" s="443"/>
      <c r="G913" s="444"/>
      <c r="H913" s="448"/>
    </row>
    <row r="914" spans="1:8" ht="18" customHeight="1">
      <c r="A914" s="550"/>
      <c r="B914" s="449"/>
      <c r="C914" s="438"/>
      <c r="D914" s="440"/>
      <c r="E914" s="442"/>
      <c r="F914" s="443"/>
      <c r="G914" s="444"/>
      <c r="H914" s="448"/>
    </row>
    <row r="915" spans="1:8" ht="18" customHeight="1">
      <c r="A915" s="550"/>
      <c r="B915" s="449"/>
      <c r="C915" s="438"/>
      <c r="D915" s="440"/>
      <c r="E915" s="442"/>
      <c r="F915" s="443"/>
      <c r="G915" s="444"/>
      <c r="H915" s="448"/>
    </row>
    <row r="916" spans="1:8" ht="18" customHeight="1">
      <c r="A916" s="550"/>
      <c r="B916" s="449"/>
      <c r="C916" s="438"/>
      <c r="D916" s="440"/>
      <c r="E916" s="442"/>
      <c r="F916" s="443"/>
      <c r="G916" s="444"/>
      <c r="H916" s="448"/>
    </row>
    <row r="917" spans="1:8" ht="18" customHeight="1">
      <c r="A917" s="550"/>
      <c r="B917" s="449"/>
      <c r="C917" s="438"/>
      <c r="D917" s="440"/>
      <c r="E917" s="442"/>
      <c r="F917" s="443"/>
      <c r="G917" s="444"/>
      <c r="H917" s="448"/>
    </row>
    <row r="918" spans="1:8" ht="18" customHeight="1">
      <c r="A918" s="550"/>
      <c r="B918" s="449"/>
      <c r="C918" s="438"/>
      <c r="D918" s="440"/>
      <c r="E918" s="442"/>
      <c r="F918" s="443"/>
      <c r="G918" s="444"/>
      <c r="H918" s="448"/>
    </row>
    <row r="919" spans="1:8" ht="18" customHeight="1">
      <c r="A919" s="550"/>
      <c r="B919" s="449"/>
      <c r="C919" s="438"/>
      <c r="D919" s="440"/>
      <c r="E919" s="442"/>
      <c r="F919" s="443"/>
      <c r="G919" s="444"/>
      <c r="H919" s="448"/>
    </row>
    <row r="920" spans="1:8" ht="18" customHeight="1">
      <c r="A920" s="550"/>
      <c r="B920" s="449"/>
      <c r="C920" s="438"/>
      <c r="D920" s="440"/>
      <c r="E920" s="442"/>
      <c r="F920" s="443"/>
      <c r="G920" s="444"/>
      <c r="H920" s="448"/>
    </row>
    <row r="921" spans="1:8" ht="18" customHeight="1">
      <c r="A921" s="550"/>
      <c r="B921" s="449"/>
      <c r="C921" s="438"/>
      <c r="D921" s="440"/>
      <c r="E921" s="442"/>
      <c r="F921" s="443"/>
      <c r="G921" s="444"/>
      <c r="H921" s="448"/>
    </row>
    <row r="922" spans="1:8" ht="18" customHeight="1">
      <c r="A922" s="550"/>
      <c r="B922" s="449"/>
      <c r="C922" s="438"/>
      <c r="D922" s="440"/>
      <c r="E922" s="442"/>
      <c r="F922" s="443"/>
      <c r="G922" s="444"/>
      <c r="H922" s="448"/>
    </row>
    <row r="923" spans="1:8" ht="18" customHeight="1">
      <c r="A923" s="550"/>
      <c r="B923" s="449"/>
      <c r="C923" s="438"/>
      <c r="D923" s="440"/>
      <c r="E923" s="442"/>
      <c r="F923" s="443"/>
      <c r="G923" s="444"/>
      <c r="H923" s="448"/>
    </row>
    <row r="924" spans="1:8" ht="18" customHeight="1">
      <c r="A924" s="550"/>
      <c r="B924" s="449"/>
      <c r="C924" s="438"/>
      <c r="D924" s="440"/>
      <c r="E924" s="442"/>
      <c r="F924" s="443"/>
      <c r="G924" s="444"/>
      <c r="H924" s="448"/>
    </row>
    <row r="925" spans="1:8" ht="18" customHeight="1">
      <c r="A925" s="550"/>
      <c r="B925" s="449"/>
      <c r="C925" s="438"/>
      <c r="D925" s="440"/>
      <c r="E925" s="442"/>
      <c r="F925" s="443"/>
      <c r="G925" s="444"/>
      <c r="H925" s="448"/>
    </row>
    <row r="926" spans="1:8" ht="18" customHeight="1">
      <c r="A926" s="550"/>
      <c r="B926" s="449"/>
      <c r="C926" s="438"/>
      <c r="D926" s="440"/>
      <c r="E926" s="442"/>
      <c r="F926" s="443"/>
      <c r="G926" s="444"/>
      <c r="H926" s="448"/>
    </row>
    <row r="927" spans="1:8" ht="18" customHeight="1">
      <c r="A927" s="550"/>
      <c r="B927" s="449"/>
      <c r="C927" s="438"/>
      <c r="D927" s="440"/>
      <c r="E927" s="442"/>
      <c r="F927" s="443"/>
      <c r="G927" s="444"/>
      <c r="H927" s="448"/>
    </row>
    <row r="928" spans="1:8" ht="18" customHeight="1">
      <c r="A928" s="550"/>
      <c r="B928" s="449"/>
      <c r="C928" s="438"/>
      <c r="D928" s="440"/>
      <c r="E928" s="442"/>
      <c r="F928" s="443"/>
      <c r="G928" s="444"/>
      <c r="H928" s="448"/>
    </row>
    <row r="929" spans="1:8" ht="18" customHeight="1">
      <c r="A929" s="550"/>
      <c r="B929" s="449"/>
      <c r="C929" s="438"/>
      <c r="D929" s="440"/>
      <c r="E929" s="442"/>
      <c r="F929" s="443"/>
      <c r="G929" s="444"/>
      <c r="H929" s="448"/>
    </row>
    <row r="930" spans="1:8" ht="18" customHeight="1">
      <c r="A930" s="550"/>
      <c r="B930" s="449"/>
      <c r="C930" s="438"/>
      <c r="D930" s="440"/>
      <c r="E930" s="442"/>
      <c r="F930" s="443"/>
      <c r="G930" s="444"/>
      <c r="H930" s="448"/>
    </row>
    <row r="931" spans="1:8" ht="18" customHeight="1">
      <c r="A931" s="550"/>
      <c r="B931" s="449"/>
      <c r="C931" s="438"/>
      <c r="D931" s="440"/>
      <c r="E931" s="442"/>
      <c r="F931" s="443"/>
      <c r="G931" s="444"/>
      <c r="H931" s="448"/>
    </row>
    <row r="932" spans="1:8" ht="18" customHeight="1">
      <c r="A932" s="550"/>
      <c r="B932" s="449"/>
      <c r="C932" s="438"/>
      <c r="D932" s="440"/>
      <c r="E932" s="442"/>
      <c r="F932" s="443"/>
      <c r="G932" s="444"/>
      <c r="H932" s="448"/>
    </row>
    <row r="933" spans="1:8" ht="18" customHeight="1">
      <c r="A933" s="550"/>
      <c r="B933" s="449"/>
      <c r="C933" s="438"/>
      <c r="D933" s="440"/>
      <c r="E933" s="442"/>
      <c r="F933" s="443"/>
      <c r="G933" s="444"/>
      <c r="H933" s="448"/>
    </row>
    <row r="934" spans="1:8" ht="18" customHeight="1">
      <c r="A934" s="550"/>
      <c r="B934" s="449"/>
      <c r="C934" s="438"/>
      <c r="D934" s="440"/>
      <c r="E934" s="442"/>
      <c r="F934" s="443"/>
      <c r="G934" s="444"/>
      <c r="H934" s="448"/>
    </row>
    <row r="935" spans="1:8" ht="18" customHeight="1">
      <c r="A935" s="550"/>
      <c r="B935" s="449"/>
      <c r="C935" s="438"/>
      <c r="D935" s="440"/>
      <c r="E935" s="442"/>
      <c r="F935" s="443"/>
      <c r="G935" s="444"/>
      <c r="H935" s="448"/>
    </row>
    <row r="936" spans="1:8" ht="18" customHeight="1">
      <c r="A936" s="550"/>
      <c r="B936" s="449"/>
      <c r="C936" s="438"/>
      <c r="D936" s="440"/>
      <c r="E936" s="442"/>
      <c r="F936" s="443"/>
      <c r="G936" s="444"/>
      <c r="H936" s="448"/>
    </row>
    <row r="937" spans="1:8" ht="18" customHeight="1">
      <c r="A937" s="550"/>
      <c r="B937" s="449"/>
      <c r="C937" s="438"/>
      <c r="D937" s="440"/>
      <c r="E937" s="442"/>
      <c r="F937" s="443"/>
      <c r="G937" s="444"/>
      <c r="H937" s="448"/>
    </row>
    <row r="938" spans="1:8" ht="18" customHeight="1">
      <c r="A938" s="550"/>
      <c r="B938" s="449"/>
      <c r="C938" s="438"/>
      <c r="D938" s="440"/>
      <c r="E938" s="442"/>
      <c r="F938" s="443"/>
      <c r="G938" s="444"/>
      <c r="H938" s="448"/>
    </row>
    <row r="939" spans="1:8" ht="18" customHeight="1">
      <c r="A939" s="550"/>
      <c r="B939" s="449"/>
      <c r="C939" s="438"/>
      <c r="D939" s="440"/>
      <c r="E939" s="442"/>
      <c r="F939" s="443"/>
      <c r="G939" s="444"/>
      <c r="H939" s="448"/>
    </row>
    <row r="940" spans="1:8" ht="18" customHeight="1">
      <c r="A940" s="550"/>
      <c r="B940" s="449"/>
      <c r="C940" s="438"/>
      <c r="D940" s="440"/>
      <c r="E940" s="442"/>
      <c r="F940" s="443"/>
      <c r="G940" s="444"/>
      <c r="H940" s="448"/>
    </row>
    <row r="941" spans="1:8" ht="18" customHeight="1">
      <c r="A941" s="550"/>
      <c r="B941" s="449"/>
      <c r="C941" s="438"/>
      <c r="D941" s="440"/>
      <c r="E941" s="442"/>
      <c r="F941" s="443"/>
      <c r="G941" s="444"/>
      <c r="H941" s="448"/>
    </row>
    <row r="942" spans="1:8" ht="18" customHeight="1">
      <c r="A942" s="550"/>
      <c r="B942" s="449"/>
      <c r="C942" s="438"/>
      <c r="D942" s="440"/>
      <c r="E942" s="442"/>
      <c r="F942" s="443"/>
      <c r="G942" s="444"/>
      <c r="H942" s="448"/>
    </row>
    <row r="943" spans="1:8" ht="18" customHeight="1">
      <c r="A943" s="550"/>
      <c r="B943" s="449"/>
      <c r="C943" s="438"/>
      <c r="D943" s="440"/>
      <c r="E943" s="442"/>
      <c r="F943" s="443"/>
      <c r="G943" s="444"/>
      <c r="H943" s="448"/>
    </row>
    <row r="944" spans="1:8" ht="18" customHeight="1">
      <c r="A944" s="550"/>
      <c r="B944" s="449"/>
      <c r="C944" s="438"/>
      <c r="D944" s="440"/>
      <c r="E944" s="442"/>
      <c r="F944" s="443"/>
      <c r="G944" s="444"/>
      <c r="H944" s="448"/>
    </row>
    <row r="945" spans="1:8" ht="18" customHeight="1">
      <c r="A945" s="550"/>
      <c r="B945" s="449"/>
      <c r="C945" s="438"/>
      <c r="D945" s="440"/>
      <c r="E945" s="442"/>
      <c r="F945" s="443"/>
      <c r="G945" s="444"/>
      <c r="H945" s="448"/>
    </row>
    <row r="946" spans="1:8" ht="18" customHeight="1">
      <c r="A946" s="550"/>
      <c r="B946" s="449"/>
      <c r="C946" s="438"/>
      <c r="D946" s="440"/>
      <c r="E946" s="442"/>
      <c r="F946" s="443"/>
      <c r="G946" s="444"/>
      <c r="H946" s="448"/>
    </row>
    <row r="947" spans="1:8" ht="18" customHeight="1">
      <c r="A947" s="550"/>
      <c r="B947" s="449"/>
      <c r="C947" s="438"/>
      <c r="D947" s="440"/>
      <c r="E947" s="442"/>
      <c r="F947" s="443"/>
      <c r="G947" s="444"/>
      <c r="H947" s="448"/>
    </row>
    <row r="948" spans="1:8" ht="18" customHeight="1">
      <c r="A948" s="550"/>
      <c r="B948" s="449"/>
      <c r="C948" s="438"/>
      <c r="D948" s="440"/>
      <c r="E948" s="442"/>
      <c r="F948" s="443"/>
      <c r="G948" s="444"/>
      <c r="H948" s="448"/>
    </row>
    <row r="949" spans="1:8" ht="18" customHeight="1">
      <c r="A949" s="550"/>
      <c r="B949" s="449"/>
      <c r="C949" s="438"/>
      <c r="D949" s="440"/>
      <c r="E949" s="442"/>
      <c r="F949" s="443"/>
      <c r="G949" s="444"/>
      <c r="H949" s="448"/>
    </row>
    <row r="950" spans="1:8" ht="18" customHeight="1">
      <c r="A950" s="550"/>
      <c r="B950" s="449"/>
      <c r="C950" s="438"/>
      <c r="D950" s="440"/>
      <c r="E950" s="442"/>
      <c r="F950" s="443"/>
      <c r="G950" s="444"/>
      <c r="H950" s="448"/>
    </row>
    <row r="951" spans="1:8" ht="18" customHeight="1">
      <c r="A951" s="550"/>
      <c r="B951" s="449"/>
      <c r="C951" s="438"/>
      <c r="D951" s="440"/>
      <c r="E951" s="442"/>
      <c r="F951" s="443"/>
      <c r="G951" s="444"/>
      <c r="H951" s="448"/>
    </row>
    <row r="952" spans="1:8" ht="18" customHeight="1">
      <c r="A952" s="550"/>
      <c r="B952" s="449"/>
      <c r="C952" s="438"/>
      <c r="D952" s="440"/>
      <c r="E952" s="442"/>
      <c r="F952" s="443"/>
      <c r="G952" s="444"/>
      <c r="H952" s="448"/>
    </row>
    <row r="953" spans="1:8" ht="18" customHeight="1">
      <c r="A953" s="550"/>
      <c r="B953" s="449"/>
      <c r="C953" s="438"/>
      <c r="D953" s="440"/>
      <c r="E953" s="442"/>
      <c r="F953" s="443"/>
      <c r="G953" s="444"/>
      <c r="H953" s="448"/>
    </row>
    <row r="954" spans="1:8" ht="18" customHeight="1">
      <c r="A954" s="550"/>
      <c r="B954" s="449"/>
      <c r="C954" s="438"/>
      <c r="D954" s="440"/>
      <c r="E954" s="442"/>
      <c r="F954" s="443"/>
      <c r="G954" s="444"/>
      <c r="H954" s="448"/>
    </row>
    <row r="955" spans="1:8" ht="18" customHeight="1">
      <c r="A955" s="550"/>
      <c r="B955" s="449"/>
      <c r="C955" s="438"/>
      <c r="D955" s="440"/>
      <c r="E955" s="442"/>
      <c r="F955" s="443"/>
      <c r="G955" s="444"/>
      <c r="H955" s="448"/>
    </row>
    <row r="956" spans="1:8" ht="18" customHeight="1">
      <c r="A956" s="550"/>
      <c r="B956" s="449"/>
      <c r="C956" s="438"/>
      <c r="D956" s="440"/>
      <c r="E956" s="442"/>
      <c r="F956" s="443"/>
      <c r="G956" s="444"/>
      <c r="H956" s="448"/>
    </row>
    <row r="957" spans="1:8" ht="18" customHeight="1">
      <c r="A957" s="550"/>
      <c r="B957" s="449"/>
      <c r="C957" s="438"/>
      <c r="D957" s="440"/>
      <c r="E957" s="442"/>
      <c r="F957" s="443"/>
      <c r="G957" s="444"/>
      <c r="H957" s="448"/>
    </row>
    <row r="958" spans="1:8" ht="18" customHeight="1">
      <c r="A958" s="550"/>
      <c r="B958" s="449"/>
      <c r="C958" s="438"/>
      <c r="D958" s="440"/>
      <c r="E958" s="442"/>
      <c r="F958" s="443"/>
      <c r="G958" s="444"/>
      <c r="H958" s="448"/>
    </row>
    <row r="959" spans="1:8" ht="18" customHeight="1">
      <c r="A959" s="550"/>
      <c r="B959" s="449"/>
      <c r="C959" s="438"/>
      <c r="D959" s="440"/>
      <c r="E959" s="442"/>
      <c r="F959" s="443"/>
      <c r="G959" s="444"/>
      <c r="H959" s="448"/>
    </row>
    <row r="960" spans="1:8" ht="18" customHeight="1">
      <c r="A960" s="550"/>
      <c r="B960" s="449"/>
      <c r="C960" s="438"/>
      <c r="D960" s="440"/>
      <c r="E960" s="442"/>
      <c r="F960" s="443"/>
      <c r="G960" s="444"/>
      <c r="H960" s="448"/>
    </row>
    <row r="961" spans="1:8" ht="18" customHeight="1">
      <c r="A961" s="550"/>
      <c r="B961" s="449"/>
      <c r="C961" s="438"/>
      <c r="D961" s="440"/>
      <c r="E961" s="442"/>
      <c r="F961" s="443"/>
      <c r="G961" s="444"/>
      <c r="H961" s="448"/>
    </row>
    <row r="962" spans="1:8" ht="18" customHeight="1">
      <c r="A962" s="550"/>
      <c r="B962" s="449"/>
      <c r="C962" s="438"/>
      <c r="D962" s="440"/>
      <c r="E962" s="442"/>
      <c r="F962" s="443"/>
      <c r="G962" s="444"/>
      <c r="H962" s="448"/>
    </row>
    <row r="963" spans="1:8" ht="18" customHeight="1">
      <c r="A963" s="550"/>
      <c r="B963" s="449"/>
      <c r="C963" s="438"/>
      <c r="D963" s="440"/>
      <c r="E963" s="442"/>
      <c r="F963" s="443"/>
      <c r="G963" s="444"/>
      <c r="H963" s="448"/>
    </row>
    <row r="964" spans="1:8" ht="18" customHeight="1">
      <c r="A964" s="550"/>
      <c r="B964" s="449"/>
      <c r="C964" s="438"/>
      <c r="D964" s="440"/>
      <c r="E964" s="442"/>
      <c r="F964" s="443"/>
      <c r="G964" s="444"/>
      <c r="H964" s="448"/>
    </row>
    <row r="965" spans="1:8" ht="18" customHeight="1">
      <c r="A965" s="550"/>
      <c r="B965" s="449"/>
      <c r="C965" s="438"/>
      <c r="D965" s="440"/>
      <c r="E965" s="442"/>
      <c r="F965" s="443"/>
      <c r="G965" s="444"/>
      <c r="H965" s="448"/>
    </row>
    <row r="966" spans="1:8" ht="18" customHeight="1">
      <c r="A966" s="550"/>
      <c r="B966" s="449"/>
      <c r="C966" s="438"/>
      <c r="D966" s="440"/>
      <c r="E966" s="442"/>
      <c r="F966" s="443"/>
      <c r="G966" s="444"/>
      <c r="H966" s="448"/>
    </row>
    <row r="967" spans="1:8" ht="18" customHeight="1">
      <c r="A967" s="550"/>
      <c r="B967" s="449"/>
      <c r="C967" s="438"/>
      <c r="D967" s="440"/>
      <c r="E967" s="442"/>
      <c r="F967" s="443"/>
      <c r="G967" s="444"/>
      <c r="H967" s="448"/>
    </row>
    <row r="968" spans="1:8" ht="18" customHeight="1">
      <c r="A968" s="550"/>
      <c r="B968" s="449"/>
      <c r="C968" s="438"/>
      <c r="D968" s="440"/>
      <c r="E968" s="442"/>
      <c r="F968" s="443"/>
      <c r="G968" s="444"/>
      <c r="H968" s="448"/>
    </row>
    <row r="969" spans="1:8" ht="18" customHeight="1">
      <c r="A969" s="550"/>
      <c r="B969" s="449"/>
      <c r="C969" s="438"/>
      <c r="D969" s="440"/>
      <c r="E969" s="442"/>
      <c r="F969" s="443"/>
      <c r="G969" s="444"/>
      <c r="H969" s="448"/>
    </row>
    <row r="970" spans="1:8" ht="18" customHeight="1">
      <c r="A970" s="550"/>
      <c r="B970" s="449"/>
      <c r="C970" s="438"/>
      <c r="D970" s="440"/>
      <c r="E970" s="442"/>
      <c r="F970" s="443"/>
      <c r="G970" s="444"/>
      <c r="H970" s="448"/>
    </row>
    <row r="971" spans="1:8" ht="18" customHeight="1">
      <c r="A971" s="550"/>
      <c r="B971" s="449"/>
      <c r="C971" s="438"/>
      <c r="D971" s="440"/>
      <c r="E971" s="442"/>
      <c r="F971" s="443"/>
      <c r="G971" s="444"/>
      <c r="H971" s="448"/>
    </row>
    <row r="972" spans="1:8" ht="18" customHeight="1">
      <c r="A972" s="550"/>
      <c r="B972" s="449"/>
      <c r="C972" s="438"/>
      <c r="D972" s="440"/>
      <c r="E972" s="442"/>
      <c r="F972" s="443"/>
      <c r="G972" s="444"/>
      <c r="H972" s="448"/>
    </row>
    <row r="973" spans="1:8" ht="18" customHeight="1">
      <c r="A973" s="550"/>
      <c r="B973" s="449"/>
      <c r="C973" s="438"/>
      <c r="D973" s="440"/>
      <c r="E973" s="442"/>
      <c r="F973" s="443"/>
      <c r="G973" s="444"/>
      <c r="H973" s="448"/>
    </row>
    <row r="974" spans="1:8" ht="18" customHeight="1">
      <c r="A974" s="550"/>
      <c r="B974" s="449"/>
      <c r="C974" s="438"/>
      <c r="D974" s="440"/>
      <c r="E974" s="442"/>
      <c r="F974" s="443"/>
      <c r="G974" s="444"/>
      <c r="H974" s="448"/>
    </row>
    <row r="975" spans="1:8" ht="18" customHeight="1">
      <c r="A975" s="550"/>
      <c r="B975" s="449"/>
      <c r="C975" s="438"/>
      <c r="D975" s="440"/>
      <c r="E975" s="442"/>
      <c r="F975" s="443"/>
      <c r="G975" s="444"/>
      <c r="H975" s="448"/>
    </row>
    <row r="976" spans="1:8" ht="18" customHeight="1">
      <c r="A976" s="550"/>
      <c r="B976" s="449"/>
      <c r="C976" s="438"/>
      <c r="D976" s="440"/>
      <c r="E976" s="442"/>
      <c r="F976" s="443"/>
      <c r="G976" s="444"/>
      <c r="H976" s="448"/>
    </row>
    <row r="977" spans="1:8" ht="18" customHeight="1">
      <c r="A977" s="550"/>
      <c r="B977" s="449"/>
      <c r="C977" s="438"/>
      <c r="D977" s="440"/>
      <c r="E977" s="442"/>
      <c r="F977" s="443"/>
      <c r="G977" s="444"/>
      <c r="H977" s="448"/>
    </row>
    <row r="978" spans="1:8" ht="18" customHeight="1">
      <c r="A978" s="550"/>
      <c r="B978" s="449"/>
      <c r="C978" s="438"/>
      <c r="D978" s="440"/>
      <c r="E978" s="442"/>
      <c r="F978" s="443"/>
      <c r="G978" s="444"/>
      <c r="H978" s="448"/>
    </row>
    <row r="979" spans="1:8" ht="18" customHeight="1">
      <c r="A979" s="550"/>
      <c r="B979" s="449"/>
      <c r="C979" s="438"/>
      <c r="D979" s="440"/>
      <c r="E979" s="442"/>
      <c r="F979" s="443"/>
      <c r="G979" s="444"/>
      <c r="H979" s="448"/>
    </row>
    <row r="980" spans="1:8" ht="18" customHeight="1">
      <c r="A980" s="550"/>
      <c r="B980" s="449"/>
      <c r="C980" s="438"/>
      <c r="D980" s="440"/>
      <c r="E980" s="442"/>
      <c r="F980" s="443"/>
      <c r="G980" s="444"/>
      <c r="H980" s="448"/>
    </row>
    <row r="981" spans="1:8" ht="18" customHeight="1">
      <c r="A981" s="550"/>
      <c r="B981" s="449"/>
      <c r="C981" s="438"/>
      <c r="D981" s="440"/>
      <c r="E981" s="442"/>
      <c r="F981" s="443"/>
      <c r="G981" s="444"/>
      <c r="H981" s="448"/>
    </row>
    <row r="982" spans="1:8" ht="18" customHeight="1">
      <c r="A982" s="550"/>
      <c r="B982" s="449"/>
      <c r="C982" s="438"/>
      <c r="D982" s="440"/>
      <c r="E982" s="442"/>
      <c r="F982" s="443"/>
      <c r="G982" s="444"/>
      <c r="H982" s="448"/>
    </row>
    <row r="983" spans="1:8" ht="18" customHeight="1">
      <c r="A983" s="550"/>
      <c r="B983" s="449"/>
      <c r="C983" s="438"/>
      <c r="D983" s="440"/>
      <c r="E983" s="442"/>
      <c r="F983" s="443"/>
      <c r="G983" s="444"/>
      <c r="H983" s="448"/>
    </row>
    <row r="984" spans="1:8" ht="18" customHeight="1">
      <c r="A984" s="550"/>
      <c r="B984" s="449"/>
      <c r="C984" s="438"/>
      <c r="D984" s="440"/>
      <c r="E984" s="442"/>
      <c r="F984" s="443"/>
      <c r="G984" s="444"/>
      <c r="H984" s="448"/>
    </row>
    <row r="985" spans="1:8" ht="18" customHeight="1">
      <c r="A985" s="550"/>
      <c r="B985" s="449"/>
      <c r="C985" s="438"/>
      <c r="D985" s="440"/>
      <c r="E985" s="442"/>
      <c r="F985" s="443"/>
      <c r="G985" s="444"/>
      <c r="H985" s="448"/>
    </row>
    <row r="986" spans="1:8" ht="18" customHeight="1">
      <c r="A986" s="550"/>
      <c r="B986" s="449"/>
      <c r="C986" s="438"/>
      <c r="D986" s="440"/>
      <c r="E986" s="442"/>
      <c r="F986" s="443"/>
      <c r="G986" s="444"/>
      <c r="H986" s="448"/>
    </row>
    <row r="987" spans="1:8" ht="18" customHeight="1">
      <c r="A987" s="550"/>
      <c r="B987" s="449"/>
      <c r="C987" s="438"/>
      <c r="D987" s="440"/>
      <c r="E987" s="442"/>
      <c r="F987" s="443"/>
      <c r="G987" s="444"/>
      <c r="H987" s="448"/>
    </row>
    <row r="988" spans="1:8" ht="18" customHeight="1">
      <c r="A988" s="550"/>
      <c r="B988" s="449"/>
      <c r="C988" s="438"/>
      <c r="D988" s="440"/>
      <c r="E988" s="442"/>
      <c r="F988" s="443"/>
      <c r="G988" s="444"/>
      <c r="H988" s="448"/>
    </row>
    <row r="989" spans="1:8" ht="18" customHeight="1">
      <c r="A989" s="550"/>
      <c r="B989" s="449"/>
      <c r="C989" s="438"/>
      <c r="D989" s="440"/>
      <c r="E989" s="442"/>
      <c r="F989" s="443"/>
      <c r="G989" s="444"/>
      <c r="H989" s="448"/>
    </row>
    <row r="990" spans="1:8" ht="18" customHeight="1">
      <c r="A990" s="550"/>
      <c r="B990" s="449"/>
      <c r="C990" s="438"/>
      <c r="D990" s="440"/>
      <c r="E990" s="442"/>
      <c r="F990" s="443"/>
      <c r="G990" s="444"/>
      <c r="H990" s="448"/>
    </row>
    <row r="991" spans="1:8" ht="18" customHeight="1">
      <c r="A991" s="550"/>
      <c r="B991" s="449"/>
      <c r="C991" s="438"/>
      <c r="D991" s="440"/>
      <c r="E991" s="442"/>
      <c r="F991" s="443"/>
      <c r="G991" s="444"/>
      <c r="H991" s="448"/>
    </row>
    <row r="992" spans="1:8" ht="18" customHeight="1">
      <c r="A992" s="550"/>
      <c r="B992" s="449"/>
      <c r="C992" s="438"/>
      <c r="D992" s="440"/>
      <c r="E992" s="442"/>
      <c r="F992" s="443"/>
      <c r="G992" s="444"/>
      <c r="H992" s="448"/>
    </row>
    <row r="993" spans="1:8" ht="18" customHeight="1">
      <c r="A993" s="550"/>
      <c r="B993" s="449"/>
      <c r="C993" s="438"/>
      <c r="D993" s="440"/>
      <c r="E993" s="442"/>
      <c r="F993" s="443"/>
      <c r="G993" s="444"/>
      <c r="H993" s="448"/>
    </row>
    <row r="994" spans="1:8" ht="18" customHeight="1">
      <c r="A994" s="550"/>
      <c r="B994" s="449"/>
      <c r="C994" s="438"/>
      <c r="D994" s="440"/>
      <c r="E994" s="442"/>
      <c r="F994" s="443"/>
      <c r="G994" s="444"/>
      <c r="H994" s="448"/>
    </row>
    <row r="995" spans="1:8" ht="18" customHeight="1">
      <c r="A995" s="550"/>
      <c r="B995" s="449"/>
      <c r="C995" s="438"/>
      <c r="D995" s="440"/>
      <c r="E995" s="442"/>
      <c r="F995" s="443"/>
      <c r="G995" s="444"/>
      <c r="H995" s="448"/>
    </row>
    <row r="996" spans="1:8" ht="18" customHeight="1">
      <c r="A996" s="550"/>
      <c r="B996" s="449"/>
      <c r="C996" s="438"/>
      <c r="D996" s="440"/>
      <c r="E996" s="442"/>
      <c r="F996" s="443"/>
      <c r="G996" s="444"/>
      <c r="H996" s="448"/>
    </row>
    <row r="997" spans="1:8" ht="18" customHeight="1">
      <c r="A997" s="550"/>
      <c r="B997" s="449"/>
      <c r="C997" s="438"/>
      <c r="D997" s="440"/>
      <c r="E997" s="442"/>
      <c r="F997" s="443"/>
      <c r="G997" s="444"/>
      <c r="H997" s="448"/>
    </row>
    <row r="998" spans="1:8" ht="18" customHeight="1">
      <c r="A998" s="550"/>
      <c r="B998" s="449"/>
      <c r="C998" s="438"/>
      <c r="D998" s="440"/>
      <c r="E998" s="442"/>
      <c r="F998" s="443"/>
      <c r="G998" s="444"/>
      <c r="H998" s="448"/>
    </row>
    <row r="999" spans="1:8" ht="18" customHeight="1">
      <c r="A999" s="550"/>
      <c r="B999" s="449"/>
      <c r="C999" s="438"/>
      <c r="D999" s="440"/>
      <c r="E999" s="442"/>
      <c r="F999" s="443"/>
      <c r="G999" s="444"/>
      <c r="H999" s="448"/>
    </row>
    <row r="1000" spans="1:8" ht="18" customHeight="1">
      <c r="A1000" s="550"/>
      <c r="B1000" s="449"/>
      <c r="C1000" s="438"/>
      <c r="D1000" s="440"/>
      <c r="E1000" s="442"/>
      <c r="F1000" s="443"/>
      <c r="G1000" s="444"/>
      <c r="H1000" s="448"/>
    </row>
    <row r="1001" spans="1:8">
      <c r="A1001" s="550"/>
      <c r="B1001" s="447"/>
      <c r="C1001" s="438"/>
      <c r="D1001" s="440"/>
      <c r="E1001" s="441"/>
      <c r="F1001" s="551"/>
      <c r="G1001" s="446"/>
      <c r="H1001" s="560"/>
    </row>
    <row r="1002" spans="1:8">
      <c r="A1002" s="550"/>
      <c r="B1002" s="447"/>
      <c r="C1002" s="438"/>
      <c r="D1002" s="440"/>
      <c r="E1002" s="441"/>
      <c r="F1002" s="551"/>
      <c r="G1002" s="446"/>
      <c r="H1002" s="560"/>
    </row>
    <row r="1003" spans="1:8">
      <c r="A1003" s="550"/>
      <c r="B1003" s="447"/>
      <c r="C1003" s="438"/>
      <c r="D1003" s="440"/>
      <c r="E1003" s="442"/>
      <c r="F1003" s="443"/>
      <c r="G1003" s="446"/>
      <c r="H1003" s="448"/>
    </row>
    <row r="1004" spans="1:8">
      <c r="A1004" s="550"/>
      <c r="B1004" s="449"/>
      <c r="C1004" s="438"/>
      <c r="D1004" s="440"/>
      <c r="E1004" s="442"/>
      <c r="F1004" s="443"/>
      <c r="G1004" s="446"/>
      <c r="H1004" s="560"/>
    </row>
    <row r="1005" spans="1:8">
      <c r="A1005" s="550"/>
      <c r="B1005" s="449"/>
      <c r="C1005" s="438"/>
      <c r="D1005" s="440"/>
      <c r="E1005" s="442"/>
      <c r="F1005" s="443"/>
      <c r="G1005" s="444"/>
      <c r="H1005" s="560"/>
    </row>
    <row r="1006" spans="1:8">
      <c r="A1006" s="550"/>
      <c r="B1006" s="449"/>
      <c r="C1006" s="438"/>
      <c r="D1006" s="440"/>
      <c r="E1006" s="442"/>
      <c r="F1006" s="551"/>
      <c r="G1006" s="446"/>
      <c r="H1006" s="560"/>
    </row>
    <row r="1007" spans="1:8">
      <c r="A1007" s="550"/>
      <c r="B1007" s="449"/>
      <c r="C1007" s="438"/>
      <c r="D1007" s="440"/>
      <c r="E1007" s="442"/>
      <c r="F1007" s="443"/>
      <c r="G1007" s="444"/>
      <c r="H1007" s="560"/>
    </row>
    <row r="1008" spans="1:8">
      <c r="A1008" s="550"/>
      <c r="B1008" s="449"/>
      <c r="C1008" s="438"/>
      <c r="D1008" s="440"/>
      <c r="E1008" s="442"/>
      <c r="F1008" s="443"/>
      <c r="G1008" s="444"/>
      <c r="H1008" s="560"/>
    </row>
    <row r="1009" spans="1:8">
      <c r="A1009" s="550"/>
      <c r="B1009" s="449"/>
      <c r="C1009" s="438"/>
      <c r="D1009" s="440"/>
      <c r="E1009" s="442"/>
      <c r="F1009" s="443"/>
      <c r="G1009" s="446"/>
      <c r="H1009" s="448"/>
    </row>
    <row r="1010" spans="1:8">
      <c r="A1010" s="550"/>
      <c r="B1010" s="449"/>
      <c r="C1010" s="438"/>
      <c r="D1010" s="440"/>
      <c r="E1010" s="442"/>
      <c r="F1010" s="443"/>
      <c r="G1010" s="446"/>
      <c r="H1010" s="448"/>
    </row>
    <row r="1011" spans="1:8">
      <c r="A1011" s="550"/>
      <c r="B1011" s="449"/>
      <c r="C1011" s="438"/>
      <c r="D1011" s="440"/>
      <c r="E1011" s="442"/>
      <c r="F1011" s="443"/>
      <c r="G1011" s="446"/>
      <c r="H1011" s="448"/>
    </row>
    <row r="1012" spans="1:8">
      <c r="A1012" s="550"/>
      <c r="B1012" s="449"/>
      <c r="C1012" s="438"/>
      <c r="D1012" s="440"/>
      <c r="E1012" s="442"/>
      <c r="F1012" s="443"/>
      <c r="G1012" s="446"/>
      <c r="H1012" s="448"/>
    </row>
    <row r="1013" spans="1:8">
      <c r="A1013" s="550"/>
      <c r="B1013" s="447"/>
      <c r="C1013" s="438"/>
      <c r="D1013" s="440"/>
      <c r="E1013" s="442"/>
      <c r="F1013" s="443"/>
      <c r="G1013" s="446"/>
      <c r="H1013" s="448"/>
    </row>
    <row r="1014" spans="1:8">
      <c r="A1014" s="550"/>
      <c r="B1014" s="447"/>
      <c r="C1014" s="438"/>
      <c r="D1014" s="440"/>
      <c r="E1014" s="442"/>
      <c r="F1014" s="443"/>
      <c r="G1014" s="446"/>
      <c r="H1014" s="448"/>
    </row>
    <row r="1015" spans="1:8">
      <c r="A1015" s="550"/>
      <c r="B1015" s="447"/>
      <c r="C1015" s="438"/>
      <c r="D1015" s="440"/>
      <c r="E1015" s="442"/>
      <c r="F1015" s="443"/>
      <c r="G1015" s="446"/>
      <c r="H1015" s="448"/>
    </row>
    <row r="1016" spans="1:8">
      <c r="A1016" s="550"/>
      <c r="B1016" s="449"/>
      <c r="C1016" s="438"/>
      <c r="D1016" s="440"/>
      <c r="E1016" s="442"/>
      <c r="F1016" s="443"/>
      <c r="G1016" s="446"/>
      <c r="H1016" s="448"/>
    </row>
    <row r="1017" spans="1:8">
      <c r="A1017" s="550"/>
      <c r="B1017" s="447"/>
      <c r="C1017" s="438"/>
      <c r="D1017" s="440"/>
      <c r="E1017" s="442"/>
      <c r="F1017" s="443"/>
      <c r="G1017" s="446"/>
      <c r="H1017" s="448"/>
    </row>
    <row r="1018" spans="1:8">
      <c r="A1018" s="550"/>
      <c r="B1018" s="447"/>
      <c r="C1018" s="438"/>
      <c r="D1018" s="440"/>
      <c r="E1018" s="442"/>
      <c r="F1018" s="443"/>
      <c r="G1018" s="446"/>
      <c r="H1018" s="448"/>
    </row>
    <row r="1019" spans="1:8">
      <c r="A1019" s="550"/>
      <c r="B1019" s="447"/>
      <c r="C1019" s="438"/>
      <c r="D1019" s="440"/>
      <c r="E1019" s="442"/>
      <c r="F1019" s="443"/>
      <c r="G1019" s="446"/>
      <c r="H1019" s="448"/>
    </row>
    <row r="1020" spans="1:8">
      <c r="A1020" s="550"/>
      <c r="B1020" s="447"/>
      <c r="C1020" s="438"/>
      <c r="D1020" s="440"/>
      <c r="E1020" s="442"/>
      <c r="F1020" s="443"/>
      <c r="G1020" s="446"/>
      <c r="H1020" s="448"/>
    </row>
    <row r="1021" spans="1:8">
      <c r="A1021" s="550"/>
      <c r="B1021" s="449"/>
      <c r="C1021" s="438"/>
      <c r="D1021" s="440"/>
      <c r="E1021" s="442"/>
      <c r="F1021" s="443"/>
      <c r="G1021" s="446"/>
      <c r="H1021" s="448"/>
    </row>
    <row r="1022" spans="1:8">
      <c r="A1022" s="550"/>
      <c r="B1022" s="449"/>
      <c r="C1022" s="438"/>
      <c r="D1022" s="440"/>
      <c r="E1022" s="442"/>
      <c r="F1022" s="443"/>
      <c r="G1022" s="446"/>
      <c r="H1022" s="448"/>
    </row>
    <row r="1023" spans="1:8">
      <c r="A1023" s="550"/>
      <c r="B1023" s="449"/>
      <c r="C1023" s="438"/>
      <c r="D1023" s="440"/>
      <c r="E1023" s="442"/>
      <c r="F1023" s="443"/>
      <c r="G1023" s="446"/>
      <c r="H1023" s="448"/>
    </row>
    <row r="1024" spans="1:8">
      <c r="A1024" s="550"/>
      <c r="B1024" s="449"/>
      <c r="C1024" s="438"/>
      <c r="D1024" s="440"/>
      <c r="E1024" s="442"/>
      <c r="F1024" s="443"/>
      <c r="G1024" s="446"/>
      <c r="H1024" s="448"/>
    </row>
    <row r="1025" spans="1:8">
      <c r="A1025" s="550"/>
      <c r="B1025" s="449"/>
      <c r="C1025" s="438"/>
      <c r="D1025" s="440"/>
      <c r="E1025" s="442"/>
      <c r="F1025" s="443"/>
      <c r="G1025" s="446"/>
      <c r="H1025" s="448"/>
    </row>
    <row r="1026" spans="1:8">
      <c r="A1026" s="550"/>
      <c r="B1026" s="449"/>
      <c r="C1026" s="438"/>
      <c r="D1026" s="440"/>
      <c r="E1026" s="442"/>
      <c r="F1026" s="443"/>
      <c r="G1026" s="446"/>
      <c r="H1026" s="448"/>
    </row>
    <row r="1027" spans="1:8">
      <c r="A1027" s="550"/>
      <c r="B1027" s="449"/>
      <c r="C1027" s="438"/>
      <c r="D1027" s="440"/>
      <c r="E1027" s="442"/>
      <c r="F1027" s="443"/>
      <c r="G1027" s="446"/>
      <c r="H1027" s="448"/>
    </row>
    <row r="1028" spans="1:8">
      <c r="A1028" s="550"/>
      <c r="B1028" s="449"/>
      <c r="C1028" s="438"/>
      <c r="D1028" s="440"/>
      <c r="E1028" s="442"/>
      <c r="F1028" s="443"/>
      <c r="G1028" s="446"/>
      <c r="H1028" s="448"/>
    </row>
    <row r="1029" spans="1:8">
      <c r="A1029" s="550"/>
      <c r="B1029" s="449"/>
      <c r="C1029" s="438"/>
      <c r="D1029" s="440"/>
      <c r="E1029" s="442"/>
      <c r="F1029" s="443"/>
      <c r="G1029" s="446"/>
      <c r="H1029" s="448"/>
    </row>
    <row r="1030" spans="1:8">
      <c r="A1030" s="550"/>
      <c r="B1030" s="449"/>
      <c r="C1030" s="438"/>
      <c r="D1030" s="440"/>
      <c r="E1030" s="442"/>
      <c r="F1030" s="443"/>
      <c r="G1030" s="446"/>
      <c r="H1030" s="448"/>
    </row>
    <row r="1031" spans="1:8">
      <c r="A1031" s="550"/>
      <c r="B1031" s="449"/>
      <c r="C1031" s="438"/>
      <c r="D1031" s="440"/>
      <c r="E1031" s="442"/>
      <c r="F1031" s="443"/>
      <c r="G1031" s="446"/>
      <c r="H1031" s="448"/>
    </row>
    <row r="1032" spans="1:8">
      <c r="A1032" s="550"/>
      <c r="B1032" s="449"/>
      <c r="C1032" s="438"/>
      <c r="D1032" s="440"/>
      <c r="E1032" s="442"/>
      <c r="F1032" s="443"/>
      <c r="G1032" s="446"/>
      <c r="H1032" s="448"/>
    </row>
    <row r="1033" spans="1:8">
      <c r="A1033" s="550"/>
      <c r="B1033" s="449"/>
      <c r="C1033" s="438"/>
      <c r="D1033" s="440"/>
      <c r="E1033" s="442"/>
      <c r="F1033" s="443"/>
      <c r="G1033" s="446"/>
      <c r="H1033" s="448"/>
    </row>
    <row r="1034" spans="1:8">
      <c r="A1034" s="550"/>
      <c r="B1034" s="449"/>
      <c r="C1034" s="438"/>
      <c r="D1034" s="440"/>
      <c r="E1034" s="442"/>
      <c r="F1034" s="443"/>
      <c r="G1034" s="446"/>
      <c r="H1034" s="448"/>
    </row>
    <row r="1035" spans="1:8">
      <c r="A1035" s="550"/>
      <c r="B1035" s="449"/>
      <c r="C1035" s="438"/>
      <c r="D1035" s="440"/>
      <c r="E1035" s="442"/>
      <c r="F1035" s="443"/>
      <c r="G1035" s="446"/>
      <c r="H1035" s="448"/>
    </row>
    <row r="1036" spans="1:8">
      <c r="A1036" s="550"/>
      <c r="B1036" s="449"/>
      <c r="C1036" s="438"/>
      <c r="D1036" s="440"/>
      <c r="E1036" s="442"/>
      <c r="F1036" s="443"/>
      <c r="G1036" s="446"/>
      <c r="H1036" s="448"/>
    </row>
    <row r="1037" spans="1:8">
      <c r="A1037" s="550"/>
      <c r="B1037" s="449"/>
      <c r="C1037" s="438"/>
      <c r="D1037" s="440"/>
      <c r="E1037" s="442"/>
      <c r="F1037" s="443"/>
      <c r="G1037" s="446"/>
      <c r="H1037" s="448"/>
    </row>
    <row r="1038" spans="1:8">
      <c r="A1038" s="550"/>
      <c r="B1038" s="449"/>
      <c r="C1038" s="438"/>
      <c r="D1038" s="440"/>
      <c r="E1038" s="442"/>
      <c r="F1038" s="443"/>
      <c r="G1038" s="446"/>
      <c r="H1038" s="448"/>
    </row>
    <row r="1039" spans="1:8">
      <c r="A1039" s="550"/>
      <c r="B1039" s="449"/>
      <c r="C1039" s="438"/>
      <c r="D1039" s="440"/>
      <c r="E1039" s="442"/>
      <c r="F1039" s="443"/>
      <c r="G1039" s="446"/>
      <c r="H1039" s="448"/>
    </row>
    <row r="1040" spans="1:8">
      <c r="A1040" s="550"/>
      <c r="B1040" s="447"/>
      <c r="C1040" s="438"/>
      <c r="D1040" s="440"/>
      <c r="E1040" s="442"/>
      <c r="F1040" s="443"/>
      <c r="G1040" s="446"/>
      <c r="H1040" s="448"/>
    </row>
    <row r="1041" spans="1:8">
      <c r="A1041" s="550"/>
      <c r="B1041" s="447"/>
      <c r="C1041" s="438"/>
      <c r="D1041" s="440"/>
      <c r="E1041" s="442"/>
      <c r="F1041" s="443"/>
      <c r="G1041" s="446"/>
      <c r="H1041" s="448"/>
    </row>
    <row r="1042" spans="1:8">
      <c r="A1042" s="550"/>
      <c r="B1042" s="447"/>
      <c r="C1042" s="438"/>
      <c r="D1042" s="440"/>
      <c r="E1042" s="442"/>
      <c r="F1042" s="443"/>
      <c r="G1042" s="446"/>
      <c r="H1042" s="448"/>
    </row>
    <row r="1043" spans="1:8">
      <c r="A1043" s="550"/>
      <c r="B1043" s="447"/>
      <c r="C1043" s="438"/>
      <c r="D1043" s="440"/>
      <c r="E1043" s="442"/>
      <c r="F1043" s="443"/>
      <c r="G1043" s="446"/>
      <c r="H1043" s="448"/>
    </row>
    <row r="1044" spans="1:8">
      <c r="A1044" s="550"/>
      <c r="B1044" s="447"/>
      <c r="C1044" s="438"/>
      <c r="D1044" s="440"/>
      <c r="E1044" s="442"/>
      <c r="F1044" s="443"/>
      <c r="G1044" s="446"/>
      <c r="H1044" s="448"/>
    </row>
    <row r="1045" spans="1:8">
      <c r="A1045" s="550"/>
      <c r="B1045" s="449"/>
      <c r="C1045" s="438"/>
      <c r="D1045" s="440"/>
      <c r="E1045" s="442"/>
      <c r="F1045" s="443"/>
      <c r="G1045" s="446"/>
      <c r="H1045" s="448"/>
    </row>
    <row r="1046" spans="1:8">
      <c r="A1046" s="550"/>
      <c r="B1046" s="447"/>
      <c r="C1046" s="438"/>
      <c r="D1046" s="440"/>
      <c r="E1046" s="442"/>
      <c r="F1046" s="443"/>
      <c r="G1046" s="446"/>
      <c r="H1046" s="448"/>
    </row>
    <row r="1047" spans="1:8">
      <c r="A1047" s="550"/>
      <c r="B1047" s="449"/>
      <c r="C1047" s="438"/>
      <c r="D1047" s="440"/>
      <c r="E1047" s="442"/>
      <c r="F1047" s="443"/>
      <c r="G1047" s="446"/>
      <c r="H1047" s="448"/>
    </row>
    <row r="1048" spans="1:8">
      <c r="A1048" s="550"/>
      <c r="B1048" s="449"/>
      <c r="C1048" s="438"/>
      <c r="D1048" s="440"/>
      <c r="E1048" s="442"/>
      <c r="F1048" s="443"/>
      <c r="G1048" s="446"/>
      <c r="H1048" s="448"/>
    </row>
    <row r="1049" spans="1:8">
      <c r="A1049" s="550"/>
      <c r="B1049" s="449"/>
      <c r="C1049" s="438"/>
      <c r="D1049" s="440"/>
      <c r="E1049" s="442"/>
      <c r="F1049" s="443"/>
      <c r="G1049" s="446"/>
      <c r="H1049" s="448"/>
    </row>
    <row r="1050" spans="1:8">
      <c r="A1050" s="550"/>
      <c r="B1050" s="449"/>
      <c r="C1050" s="438"/>
      <c r="D1050" s="440"/>
      <c r="E1050" s="442"/>
      <c r="F1050" s="443"/>
      <c r="G1050" s="446"/>
      <c r="H1050" s="448"/>
    </row>
    <row r="1051" spans="1:8">
      <c r="A1051" s="550"/>
      <c r="B1051" s="449"/>
      <c r="C1051" s="438"/>
      <c r="D1051" s="440"/>
      <c r="E1051" s="442"/>
      <c r="F1051" s="443"/>
      <c r="G1051" s="446"/>
      <c r="H1051" s="448"/>
    </row>
    <row r="1052" spans="1:8">
      <c r="A1052" s="550"/>
      <c r="B1052" s="449"/>
      <c r="C1052" s="438"/>
      <c r="D1052" s="440"/>
      <c r="E1052" s="442"/>
      <c r="F1052" s="443"/>
      <c r="G1052" s="446"/>
      <c r="H1052" s="448"/>
    </row>
    <row r="1053" spans="1:8">
      <c r="A1053" s="550"/>
      <c r="B1053" s="449"/>
      <c r="C1053" s="438"/>
      <c r="D1053" s="440"/>
      <c r="E1053" s="442"/>
      <c r="F1053" s="443"/>
      <c r="G1053" s="446"/>
      <c r="H1053" s="448"/>
    </row>
    <row r="1054" spans="1:8">
      <c r="A1054" s="550"/>
      <c r="B1054" s="449"/>
      <c r="C1054" s="438"/>
      <c r="D1054" s="440"/>
      <c r="E1054" s="442"/>
      <c r="F1054" s="443"/>
      <c r="G1054" s="446"/>
      <c r="H1054" s="448"/>
    </row>
    <row r="1055" spans="1:8">
      <c r="A1055" s="550"/>
      <c r="B1055" s="449"/>
      <c r="C1055" s="438"/>
      <c r="D1055" s="440"/>
      <c r="E1055" s="442"/>
      <c r="F1055" s="443"/>
      <c r="G1055" s="446"/>
      <c r="H1055" s="448"/>
    </row>
    <row r="1056" spans="1:8">
      <c r="A1056" s="550"/>
      <c r="B1056" s="449"/>
      <c r="C1056" s="438"/>
      <c r="D1056" s="440"/>
      <c r="E1056" s="442"/>
      <c r="F1056" s="443"/>
      <c r="G1056" s="446"/>
      <c r="H1056" s="448"/>
    </row>
    <row r="1057" spans="1:8">
      <c r="A1057" s="550"/>
      <c r="B1057" s="449"/>
      <c r="C1057" s="438"/>
      <c r="D1057" s="440"/>
      <c r="E1057" s="442"/>
      <c r="F1057" s="443"/>
      <c r="G1057" s="446"/>
      <c r="H1057" s="448"/>
    </row>
    <row r="1058" spans="1:8">
      <c r="A1058" s="550"/>
      <c r="B1058" s="449"/>
      <c r="C1058" s="438"/>
      <c r="D1058" s="440"/>
      <c r="E1058" s="442"/>
      <c r="F1058" s="443"/>
      <c r="G1058" s="446"/>
      <c r="H1058" s="448"/>
    </row>
    <row r="1059" spans="1:8">
      <c r="A1059" s="550"/>
      <c r="B1059" s="449"/>
      <c r="C1059" s="438"/>
      <c r="D1059" s="440"/>
      <c r="E1059" s="442"/>
      <c r="F1059" s="443"/>
      <c r="G1059" s="446"/>
      <c r="H1059" s="448"/>
    </row>
    <row r="1060" spans="1:8">
      <c r="A1060" s="550"/>
      <c r="B1060" s="449"/>
      <c r="C1060" s="438"/>
      <c r="D1060" s="440"/>
      <c r="E1060" s="442"/>
      <c r="F1060" s="443"/>
      <c r="G1060" s="446"/>
      <c r="H1060" s="448"/>
    </row>
    <row r="1061" spans="1:8">
      <c r="A1061" s="550"/>
      <c r="B1061" s="449"/>
      <c r="C1061" s="438"/>
      <c r="D1061" s="440"/>
      <c r="E1061" s="442"/>
      <c r="F1061" s="443"/>
      <c r="G1061" s="446"/>
      <c r="H1061" s="448"/>
    </row>
    <row r="1062" spans="1:8">
      <c r="A1062" s="550"/>
      <c r="B1062" s="449"/>
      <c r="C1062" s="438"/>
      <c r="D1062" s="440"/>
      <c r="E1062" s="442"/>
      <c r="F1062" s="443"/>
      <c r="G1062" s="446"/>
      <c r="H1062" s="448"/>
    </row>
    <row r="1063" spans="1:8">
      <c r="A1063" s="550"/>
      <c r="B1063" s="449"/>
      <c r="C1063" s="438"/>
      <c r="D1063" s="440"/>
      <c r="E1063" s="442"/>
      <c r="F1063" s="443"/>
      <c r="G1063" s="446"/>
      <c r="H1063" s="448"/>
    </row>
    <row r="1064" spans="1:8">
      <c r="A1064" s="550"/>
      <c r="B1064" s="449"/>
      <c r="C1064" s="438"/>
      <c r="D1064" s="440"/>
      <c r="E1064" s="442"/>
      <c r="F1064" s="443"/>
      <c r="G1064" s="446"/>
      <c r="H1064" s="448"/>
    </row>
    <row r="1065" spans="1:8">
      <c r="A1065" s="550"/>
      <c r="B1065" s="449"/>
      <c r="C1065" s="438"/>
      <c r="D1065" s="440"/>
      <c r="E1065" s="442"/>
      <c r="F1065" s="443"/>
      <c r="G1065" s="446"/>
      <c r="H1065" s="448"/>
    </row>
    <row r="1066" spans="1:8">
      <c r="A1066" s="550"/>
      <c r="B1066" s="449"/>
      <c r="C1066" s="438"/>
      <c r="D1066" s="440"/>
      <c r="E1066" s="442"/>
      <c r="F1066" s="443"/>
      <c r="G1066" s="446"/>
      <c r="H1066" s="448"/>
    </row>
    <row r="1067" spans="1:8">
      <c r="A1067" s="550"/>
      <c r="B1067" s="449"/>
      <c r="C1067" s="438"/>
      <c r="D1067" s="440"/>
      <c r="E1067" s="442"/>
      <c r="F1067" s="443"/>
      <c r="G1067" s="446"/>
      <c r="H1067" s="448"/>
    </row>
    <row r="1068" spans="1:8">
      <c r="A1068" s="550"/>
      <c r="B1068" s="449"/>
      <c r="C1068" s="438"/>
      <c r="D1068" s="440"/>
      <c r="E1068" s="442"/>
      <c r="F1068" s="443"/>
      <c r="G1068" s="446"/>
      <c r="H1068" s="448"/>
    </row>
    <row r="1069" spans="1:8">
      <c r="A1069" s="550"/>
      <c r="B1069" s="449"/>
      <c r="C1069" s="438"/>
      <c r="D1069" s="440"/>
      <c r="E1069" s="442"/>
      <c r="F1069" s="443"/>
      <c r="G1069" s="446"/>
      <c r="H1069" s="448"/>
    </row>
    <row r="1070" spans="1:8">
      <c r="A1070" s="550"/>
      <c r="B1070" s="449"/>
      <c r="C1070" s="438"/>
      <c r="D1070" s="440"/>
      <c r="E1070" s="442"/>
      <c r="F1070" s="443"/>
      <c r="G1070" s="446"/>
      <c r="H1070" s="448"/>
    </row>
    <row r="1071" spans="1:8">
      <c r="A1071" s="550"/>
      <c r="B1071" s="449"/>
      <c r="C1071" s="438"/>
      <c r="D1071" s="440"/>
      <c r="E1071" s="442"/>
      <c r="F1071" s="443"/>
      <c r="G1071" s="446"/>
      <c r="H1071" s="448"/>
    </row>
    <row r="1072" spans="1:8">
      <c r="A1072" s="550"/>
      <c r="B1072" s="449"/>
      <c r="C1072" s="438"/>
      <c r="D1072" s="440"/>
      <c r="E1072" s="442"/>
      <c r="F1072" s="443"/>
      <c r="G1072" s="446"/>
      <c r="H1072" s="448"/>
    </row>
    <row r="1073" spans="1:8">
      <c r="A1073" s="550"/>
      <c r="B1073" s="449"/>
      <c r="C1073" s="438"/>
      <c r="D1073" s="440"/>
      <c r="E1073" s="442"/>
      <c r="F1073" s="443"/>
      <c r="G1073" s="446"/>
      <c r="H1073" s="448"/>
    </row>
    <row r="1074" spans="1:8">
      <c r="A1074" s="550"/>
      <c r="B1074" s="449"/>
      <c r="C1074" s="438"/>
      <c r="D1074" s="440"/>
      <c r="E1074" s="442"/>
      <c r="F1074" s="443"/>
      <c r="G1074" s="446"/>
      <c r="H1074" s="448"/>
    </row>
    <row r="1075" spans="1:8">
      <c r="A1075" s="550"/>
      <c r="B1075" s="449"/>
      <c r="C1075" s="438"/>
      <c r="D1075" s="440"/>
      <c r="E1075" s="442"/>
      <c r="F1075" s="443"/>
      <c r="G1075" s="446"/>
      <c r="H1075" s="448"/>
    </row>
    <row r="1076" spans="1:8">
      <c r="A1076" s="550"/>
      <c r="B1076" s="449"/>
      <c r="C1076" s="438"/>
      <c r="D1076" s="440"/>
      <c r="E1076" s="442"/>
      <c r="F1076" s="443"/>
      <c r="G1076" s="446"/>
      <c r="H1076" s="448"/>
    </row>
    <row r="1077" spans="1:8">
      <c r="A1077" s="550"/>
      <c r="B1077" s="449"/>
      <c r="C1077" s="438"/>
      <c r="D1077" s="440"/>
      <c r="E1077" s="442"/>
      <c r="F1077" s="443"/>
      <c r="G1077" s="446"/>
      <c r="H1077" s="448"/>
    </row>
    <row r="1078" spans="1:8">
      <c r="A1078" s="550"/>
      <c r="B1078" s="449"/>
      <c r="C1078" s="438"/>
      <c r="D1078" s="440"/>
      <c r="E1078" s="442"/>
      <c r="F1078" s="443"/>
      <c r="G1078" s="446"/>
      <c r="H1078" s="448"/>
    </row>
    <row r="1079" spans="1:8">
      <c r="A1079" s="550"/>
      <c r="B1079" s="449"/>
      <c r="C1079" s="438"/>
      <c r="D1079" s="440"/>
      <c r="E1079" s="442"/>
      <c r="F1079" s="443"/>
      <c r="G1079" s="446"/>
      <c r="H1079" s="448"/>
    </row>
    <row r="1080" spans="1:8">
      <c r="A1080" s="550"/>
      <c r="B1080" s="449"/>
      <c r="C1080" s="438"/>
      <c r="D1080" s="440"/>
      <c r="E1080" s="442"/>
      <c r="F1080" s="443"/>
      <c r="G1080" s="446"/>
      <c r="H1080" s="448"/>
    </row>
    <row r="1081" spans="1:8">
      <c r="A1081" s="550"/>
      <c r="B1081" s="449"/>
      <c r="C1081" s="438"/>
      <c r="D1081" s="440"/>
      <c r="E1081" s="442"/>
      <c r="F1081" s="443"/>
      <c r="G1081" s="446"/>
      <c r="H1081" s="448"/>
    </row>
    <row r="1082" spans="1:8">
      <c r="A1082" s="550"/>
      <c r="B1082" s="449"/>
      <c r="C1082" s="438"/>
      <c r="D1082" s="440"/>
      <c r="E1082" s="442"/>
      <c r="F1082" s="443"/>
      <c r="G1082" s="446"/>
      <c r="H1082" s="448"/>
    </row>
    <row r="1083" spans="1:8">
      <c r="A1083" s="550"/>
      <c r="B1083" s="449"/>
      <c r="C1083" s="438"/>
      <c r="D1083" s="440"/>
      <c r="E1083" s="442"/>
      <c r="F1083" s="443"/>
      <c r="G1083" s="446"/>
      <c r="H1083" s="448"/>
    </row>
    <row r="1084" spans="1:8">
      <c r="A1084" s="550"/>
      <c r="B1084" s="449"/>
      <c r="C1084" s="438"/>
      <c r="D1084" s="440"/>
      <c r="E1084" s="442"/>
      <c r="F1084" s="443"/>
      <c r="G1084" s="446"/>
      <c r="H1084" s="448"/>
    </row>
    <row r="1085" spans="1:8">
      <c r="A1085" s="550"/>
      <c r="B1085" s="449"/>
      <c r="C1085" s="438"/>
      <c r="D1085" s="440"/>
      <c r="E1085" s="442"/>
      <c r="F1085" s="443"/>
      <c r="G1085" s="446"/>
      <c r="H1085" s="448"/>
    </row>
    <row r="1086" spans="1:8">
      <c r="A1086" s="550"/>
      <c r="B1086" s="449"/>
      <c r="C1086" s="438"/>
      <c r="D1086" s="440"/>
      <c r="E1086" s="442"/>
      <c r="F1086" s="443"/>
      <c r="G1086" s="446"/>
      <c r="H1086" s="448"/>
    </row>
    <row r="1087" spans="1:8">
      <c r="A1087" s="550"/>
      <c r="B1087" s="449"/>
      <c r="C1087" s="438"/>
      <c r="D1087" s="440"/>
      <c r="E1087" s="442"/>
      <c r="F1087" s="443"/>
      <c r="G1087" s="446"/>
      <c r="H1087" s="448"/>
    </row>
    <row r="1088" spans="1:8">
      <c r="A1088" s="550"/>
      <c r="B1088" s="449"/>
      <c r="C1088" s="438"/>
      <c r="D1088" s="440"/>
      <c r="E1088" s="442"/>
      <c r="F1088" s="443"/>
      <c r="G1088" s="446"/>
      <c r="H1088" s="448"/>
    </row>
    <row r="1089" spans="1:8">
      <c r="A1089" s="550"/>
      <c r="B1089" s="449"/>
      <c r="C1089" s="438"/>
      <c r="D1089" s="440"/>
      <c r="E1089" s="442"/>
      <c r="F1089" s="443"/>
      <c r="G1089" s="446"/>
      <c r="H1089" s="448"/>
    </row>
    <row r="1090" spans="1:8">
      <c r="A1090" s="550"/>
      <c r="B1090" s="449"/>
      <c r="C1090" s="438"/>
      <c r="D1090" s="440"/>
      <c r="E1090" s="442"/>
      <c r="F1090" s="443"/>
      <c r="G1090" s="446"/>
      <c r="H1090" s="448"/>
    </row>
    <row r="1091" spans="1:8">
      <c r="A1091" s="550"/>
      <c r="B1091" s="449"/>
      <c r="C1091" s="438"/>
      <c r="D1091" s="440"/>
      <c r="E1091" s="442"/>
      <c r="F1091" s="443"/>
      <c r="G1091" s="446"/>
      <c r="H1091" s="448"/>
    </row>
    <row r="1092" spans="1:8">
      <c r="A1092" s="550"/>
      <c r="B1092" s="449"/>
      <c r="C1092" s="438"/>
      <c r="D1092" s="440"/>
      <c r="E1092" s="442"/>
      <c r="F1092" s="443"/>
      <c r="G1092" s="446"/>
      <c r="H1092" s="448"/>
    </row>
    <row r="1093" spans="1:8">
      <c r="A1093" s="550"/>
      <c r="B1093" s="449"/>
      <c r="C1093" s="438"/>
      <c r="D1093" s="440"/>
      <c r="E1093" s="442"/>
      <c r="F1093" s="443"/>
      <c r="G1093" s="446"/>
      <c r="H1093" s="448"/>
    </row>
    <row r="1094" spans="1:8">
      <c r="A1094" s="550"/>
      <c r="B1094" s="449"/>
      <c r="C1094" s="438"/>
      <c r="D1094" s="440"/>
      <c r="E1094" s="442"/>
      <c r="F1094" s="443"/>
      <c r="G1094" s="446"/>
      <c r="H1094" s="448"/>
    </row>
    <row r="1095" spans="1:8">
      <c r="A1095" s="550"/>
      <c r="B1095" s="449"/>
      <c r="C1095" s="438"/>
      <c r="D1095" s="440"/>
      <c r="E1095" s="442"/>
      <c r="F1095" s="443"/>
      <c r="G1095" s="446"/>
      <c r="H1095" s="448"/>
    </row>
    <row r="1096" spans="1:8">
      <c r="A1096" s="550"/>
      <c r="B1096" s="449"/>
      <c r="C1096" s="438"/>
      <c r="D1096" s="440"/>
      <c r="E1096" s="442"/>
      <c r="F1096" s="443"/>
      <c r="G1096" s="446"/>
      <c r="H1096" s="448"/>
    </row>
    <row r="1097" spans="1:8">
      <c r="A1097" s="550"/>
      <c r="B1097" s="449"/>
      <c r="C1097" s="438"/>
      <c r="D1097" s="440"/>
      <c r="E1097" s="442"/>
      <c r="F1097" s="443"/>
      <c r="G1097" s="446"/>
      <c r="H1097" s="448"/>
    </row>
    <row r="1098" spans="1:8">
      <c r="A1098" s="550"/>
      <c r="B1098" s="449"/>
      <c r="C1098" s="438"/>
      <c r="D1098" s="440"/>
      <c r="E1098" s="442"/>
      <c r="F1098" s="443"/>
      <c r="G1098" s="446"/>
      <c r="H1098" s="448"/>
    </row>
    <row r="1099" spans="1:8">
      <c r="A1099" s="550"/>
      <c r="B1099" s="447"/>
      <c r="C1099" s="438"/>
      <c r="D1099" s="440"/>
      <c r="E1099" s="442"/>
      <c r="F1099" s="443"/>
      <c r="G1099" s="446"/>
      <c r="H1099" s="448"/>
    </row>
    <row r="1100" spans="1:8">
      <c r="A1100" s="550"/>
      <c r="B1100" s="447"/>
      <c r="C1100" s="438"/>
      <c r="D1100" s="440"/>
      <c r="E1100" s="442"/>
      <c r="F1100" s="443"/>
      <c r="G1100" s="446"/>
      <c r="H1100" s="448"/>
    </row>
    <row r="1101" spans="1:8">
      <c r="A1101" s="550"/>
      <c r="B1101" s="449"/>
      <c r="C1101" s="438"/>
      <c r="D1101" s="440"/>
      <c r="E1101" s="442"/>
      <c r="F1101" s="443"/>
      <c r="G1101" s="446"/>
      <c r="H1101" s="448"/>
    </row>
    <row r="1102" spans="1:8">
      <c r="A1102" s="550"/>
      <c r="B1102" s="449"/>
      <c r="C1102" s="438"/>
      <c r="D1102" s="440"/>
      <c r="E1102" s="442"/>
      <c r="F1102" s="443"/>
      <c r="G1102" s="446"/>
      <c r="H1102" s="448"/>
    </row>
    <row r="1103" spans="1:8">
      <c r="A1103" s="550"/>
      <c r="B1103" s="449"/>
      <c r="C1103" s="438"/>
      <c r="D1103" s="440"/>
      <c r="E1103" s="442"/>
      <c r="F1103" s="443"/>
      <c r="G1103" s="446"/>
      <c r="H1103" s="448"/>
    </row>
    <row r="1104" spans="1:8">
      <c r="A1104" s="550"/>
      <c r="B1104" s="449"/>
      <c r="C1104" s="438"/>
      <c r="D1104" s="440"/>
      <c r="E1104" s="442"/>
      <c r="F1104" s="443"/>
      <c r="G1104" s="446"/>
      <c r="H1104" s="448"/>
    </row>
    <row r="1105" spans="1:8">
      <c r="A1105" s="550"/>
      <c r="B1105" s="449"/>
      <c r="C1105" s="438"/>
      <c r="D1105" s="440"/>
      <c r="E1105" s="442"/>
      <c r="F1105" s="443"/>
      <c r="G1105" s="446"/>
      <c r="H1105" s="448"/>
    </row>
    <row r="1106" spans="1:8">
      <c r="A1106" s="550"/>
      <c r="B1106" s="449"/>
      <c r="C1106" s="438"/>
      <c r="D1106" s="440"/>
      <c r="E1106" s="442"/>
      <c r="F1106" s="443"/>
      <c r="G1106" s="446"/>
      <c r="H1106" s="448"/>
    </row>
    <row r="1107" spans="1:8">
      <c r="A1107" s="550"/>
      <c r="B1107" s="449"/>
      <c r="C1107" s="438"/>
      <c r="D1107" s="440"/>
      <c r="E1107" s="442"/>
      <c r="F1107" s="443"/>
      <c r="G1107" s="446"/>
      <c r="H1107" s="448"/>
    </row>
    <row r="1108" spans="1:8">
      <c r="A1108" s="550"/>
      <c r="B1108" s="449"/>
      <c r="C1108" s="438"/>
      <c r="D1108" s="440"/>
      <c r="E1108" s="442"/>
      <c r="F1108" s="443"/>
      <c r="G1108" s="446"/>
      <c r="H1108" s="448"/>
    </row>
    <row r="1109" spans="1:8">
      <c r="A1109" s="550"/>
      <c r="B1109" s="449"/>
      <c r="C1109" s="438"/>
      <c r="D1109" s="440"/>
      <c r="E1109" s="442"/>
      <c r="F1109" s="443"/>
      <c r="G1109" s="446"/>
      <c r="H1109" s="448"/>
    </row>
    <row r="1110" spans="1:8">
      <c r="A1110" s="550"/>
      <c r="B1110" s="449"/>
      <c r="C1110" s="438"/>
      <c r="D1110" s="440"/>
      <c r="E1110" s="442"/>
      <c r="F1110" s="443"/>
      <c r="G1110" s="446"/>
      <c r="H1110" s="448"/>
    </row>
    <row r="1111" spans="1:8">
      <c r="A1111" s="550"/>
      <c r="B1111" s="447"/>
      <c r="C1111" s="438"/>
      <c r="D1111" s="440"/>
      <c r="E1111" s="442"/>
      <c r="F1111" s="443"/>
      <c r="G1111" s="446"/>
      <c r="H1111" s="448"/>
    </row>
    <row r="1112" spans="1:8">
      <c r="A1112" s="550"/>
      <c r="B1112" s="447"/>
      <c r="C1112" s="438"/>
      <c r="D1112" s="440"/>
      <c r="E1112" s="442"/>
      <c r="F1112" s="443"/>
      <c r="G1112" s="446"/>
      <c r="H1112" s="448"/>
    </row>
    <row r="1113" spans="1:8">
      <c r="A1113" s="550"/>
      <c r="B1113" s="447"/>
      <c r="C1113" s="438"/>
      <c r="D1113" s="440"/>
      <c r="E1113" s="442"/>
      <c r="F1113" s="443"/>
      <c r="G1113" s="446"/>
      <c r="H1113" s="448"/>
    </row>
    <row r="1114" spans="1:8">
      <c r="A1114" s="550"/>
      <c r="B1114" s="447"/>
      <c r="C1114" s="438"/>
      <c r="D1114" s="440"/>
      <c r="E1114" s="442"/>
      <c r="F1114" s="443"/>
      <c r="G1114" s="446"/>
      <c r="H1114" s="448"/>
    </row>
    <row r="1115" spans="1:8">
      <c r="A1115" s="550"/>
      <c r="B1115" s="447"/>
      <c r="C1115" s="438"/>
      <c r="D1115" s="440"/>
      <c r="E1115" s="442"/>
      <c r="F1115" s="443"/>
      <c r="G1115" s="446"/>
      <c r="H1115" s="448"/>
    </row>
    <row r="1116" spans="1:8">
      <c r="A1116" s="550"/>
      <c r="B1116" s="447"/>
      <c r="C1116" s="438"/>
      <c r="D1116" s="440"/>
      <c r="E1116" s="442"/>
      <c r="F1116" s="443"/>
      <c r="G1116" s="446"/>
      <c r="H1116" s="448"/>
    </row>
    <row r="1117" spans="1:8">
      <c r="A1117" s="550"/>
      <c r="B1117" s="447"/>
      <c r="C1117" s="438"/>
      <c r="D1117" s="440"/>
      <c r="E1117" s="442"/>
      <c r="F1117" s="443"/>
      <c r="G1117" s="446"/>
      <c r="H1117" s="448"/>
    </row>
    <row r="1118" spans="1:8">
      <c r="A1118" s="550"/>
      <c r="B1118" s="447"/>
      <c r="C1118" s="438"/>
      <c r="D1118" s="440"/>
      <c r="E1118" s="442"/>
      <c r="F1118" s="443"/>
      <c r="G1118" s="446"/>
      <c r="H1118" s="448"/>
    </row>
    <row r="1119" spans="1:8">
      <c r="A1119" s="550"/>
      <c r="B1119" s="447"/>
      <c r="C1119" s="438"/>
      <c r="D1119" s="440"/>
      <c r="E1119" s="442"/>
      <c r="F1119" s="443"/>
      <c r="G1119" s="446"/>
      <c r="H1119" s="448"/>
    </row>
    <row r="1120" spans="1:8">
      <c r="A1120" s="550"/>
      <c r="B1120" s="447"/>
      <c r="C1120" s="438"/>
      <c r="D1120" s="440"/>
      <c r="E1120" s="442"/>
      <c r="F1120" s="443"/>
      <c r="G1120" s="446"/>
      <c r="H1120" s="448"/>
    </row>
    <row r="1121" spans="1:8">
      <c r="A1121" s="550"/>
      <c r="B1121" s="447"/>
      <c r="C1121" s="438"/>
      <c r="D1121" s="440"/>
      <c r="E1121" s="442"/>
      <c r="F1121" s="443"/>
      <c r="G1121" s="446"/>
      <c r="H1121" s="448"/>
    </row>
    <row r="1122" spans="1:8">
      <c r="A1122" s="550"/>
      <c r="B1122" s="447"/>
      <c r="C1122" s="438"/>
      <c r="D1122" s="440"/>
      <c r="E1122" s="442"/>
      <c r="F1122" s="443"/>
      <c r="G1122" s="446"/>
      <c r="H1122" s="448"/>
    </row>
    <row r="1123" spans="1:8">
      <c r="A1123" s="550"/>
      <c r="B1123" s="447"/>
      <c r="C1123" s="438"/>
      <c r="D1123" s="440"/>
      <c r="E1123" s="442"/>
      <c r="F1123" s="443"/>
      <c r="G1123" s="446"/>
      <c r="H1123" s="448"/>
    </row>
    <row r="1124" spans="1:8">
      <c r="A1124" s="550"/>
      <c r="B1124" s="447"/>
      <c r="C1124" s="438"/>
      <c r="D1124" s="440"/>
      <c r="E1124" s="442"/>
      <c r="F1124" s="443"/>
      <c r="G1124" s="446"/>
      <c r="H1124" s="448"/>
    </row>
    <row r="1125" spans="1:8">
      <c r="A1125" s="550"/>
      <c r="B1125" s="447"/>
      <c r="C1125" s="438"/>
      <c r="D1125" s="440"/>
      <c r="E1125" s="442"/>
      <c r="F1125" s="443"/>
      <c r="G1125" s="446"/>
      <c r="H1125" s="448"/>
    </row>
    <row r="1126" spans="1:8">
      <c r="A1126" s="550"/>
      <c r="B1126" s="447"/>
      <c r="C1126" s="438"/>
      <c r="D1126" s="440"/>
      <c r="E1126" s="442"/>
      <c r="F1126" s="443"/>
      <c r="G1126" s="446"/>
      <c r="H1126" s="448"/>
    </row>
    <row r="1127" spans="1:8">
      <c r="A1127" s="550"/>
      <c r="B1127" s="447"/>
      <c r="C1127" s="438"/>
      <c r="D1127" s="440"/>
      <c r="E1127" s="442"/>
      <c r="F1127" s="443"/>
      <c r="G1127" s="446"/>
      <c r="H1127" s="448"/>
    </row>
    <row r="1128" spans="1:8">
      <c r="A1128" s="550"/>
      <c r="B1128" s="447"/>
      <c r="C1128" s="438"/>
      <c r="D1128" s="440"/>
      <c r="E1128" s="442"/>
      <c r="F1128" s="443"/>
      <c r="G1128" s="446"/>
      <c r="H1128" s="448"/>
    </row>
    <row r="1129" spans="1:8">
      <c r="A1129" s="550"/>
      <c r="B1129" s="447"/>
      <c r="C1129" s="438"/>
      <c r="D1129" s="440"/>
      <c r="E1129" s="442"/>
      <c r="F1129" s="443"/>
      <c r="G1129" s="446"/>
      <c r="H1129" s="448"/>
    </row>
    <row r="1130" spans="1:8">
      <c r="A1130" s="550"/>
      <c r="B1130" s="447"/>
      <c r="C1130" s="438"/>
      <c r="D1130" s="440"/>
      <c r="E1130" s="442"/>
      <c r="F1130" s="443"/>
      <c r="G1130" s="446"/>
      <c r="H1130" s="448"/>
    </row>
    <row r="1131" spans="1:8">
      <c r="A1131" s="550"/>
      <c r="B1131" s="447"/>
      <c r="C1131" s="438"/>
      <c r="D1131" s="440"/>
      <c r="E1131" s="442"/>
      <c r="F1131" s="443"/>
      <c r="G1131" s="446"/>
      <c r="H1131" s="448"/>
    </row>
    <row r="1132" spans="1:8">
      <c r="A1132" s="550"/>
      <c r="B1132" s="449"/>
      <c r="C1132" s="438"/>
      <c r="D1132" s="440"/>
      <c r="E1132" s="442"/>
      <c r="F1132" s="443"/>
      <c r="G1132" s="446"/>
      <c r="H1132" s="448"/>
    </row>
    <row r="1133" spans="1:8">
      <c r="A1133" s="550"/>
      <c r="B1133" s="449"/>
      <c r="C1133" s="438"/>
      <c r="D1133" s="440"/>
      <c r="E1133" s="442"/>
      <c r="F1133" s="443"/>
      <c r="G1133" s="446"/>
      <c r="H1133" s="448"/>
    </row>
    <row r="1134" spans="1:8">
      <c r="A1134" s="550"/>
      <c r="B1134" s="449"/>
      <c r="C1134" s="438"/>
      <c r="D1134" s="440"/>
      <c r="E1134" s="442"/>
      <c r="F1134" s="443"/>
      <c r="G1134" s="446"/>
      <c r="H1134" s="448"/>
    </row>
    <row r="1135" spans="1:8">
      <c r="A1135" s="550"/>
      <c r="B1135" s="449"/>
      <c r="C1135" s="438"/>
      <c r="D1135" s="440"/>
      <c r="E1135" s="442"/>
      <c r="F1135" s="443"/>
      <c r="G1135" s="446"/>
      <c r="H1135" s="448"/>
    </row>
    <row r="1136" spans="1:8">
      <c r="A1136" s="550"/>
      <c r="B1136" s="449"/>
      <c r="C1136" s="438"/>
      <c r="D1136" s="440"/>
      <c r="E1136" s="442"/>
      <c r="F1136" s="443"/>
      <c r="G1136" s="446"/>
      <c r="H1136" s="448"/>
    </row>
    <row r="1137" spans="1:8">
      <c r="A1137" s="550"/>
      <c r="B1137" s="449"/>
      <c r="C1137" s="438"/>
      <c r="D1137" s="440"/>
      <c r="E1137" s="442"/>
      <c r="F1137" s="443"/>
      <c r="G1137" s="446"/>
      <c r="H1137" s="448"/>
    </row>
    <row r="1138" spans="1:8">
      <c r="A1138" s="550"/>
      <c r="B1138" s="449"/>
      <c r="C1138" s="438"/>
      <c r="D1138" s="440"/>
      <c r="E1138" s="442"/>
      <c r="F1138" s="443"/>
      <c r="G1138" s="446"/>
      <c r="H1138" s="448"/>
    </row>
    <row r="1139" spans="1:8">
      <c r="A1139" s="550"/>
      <c r="B1139" s="449"/>
      <c r="C1139" s="438"/>
      <c r="D1139" s="440"/>
      <c r="E1139" s="442"/>
      <c r="F1139" s="443"/>
      <c r="G1139" s="446"/>
      <c r="H1139" s="448"/>
    </row>
    <row r="1140" spans="1:8">
      <c r="A1140" s="550"/>
      <c r="B1140" s="449"/>
      <c r="C1140" s="438"/>
      <c r="D1140" s="440"/>
      <c r="E1140" s="442"/>
      <c r="F1140" s="443"/>
      <c r="G1140" s="446"/>
      <c r="H1140" s="448"/>
    </row>
    <row r="1141" spans="1:8">
      <c r="A1141" s="550"/>
      <c r="B1141" s="449"/>
      <c r="C1141" s="438"/>
      <c r="D1141" s="440"/>
      <c r="E1141" s="442"/>
      <c r="F1141" s="443"/>
      <c r="G1141" s="446"/>
      <c r="H1141" s="448"/>
    </row>
    <row r="1142" spans="1:8">
      <c r="A1142" s="550"/>
      <c r="B1142" s="449"/>
      <c r="C1142" s="438"/>
      <c r="D1142" s="440"/>
      <c r="E1142" s="442"/>
      <c r="F1142" s="443"/>
      <c r="G1142" s="446"/>
      <c r="H1142" s="448"/>
    </row>
    <row r="1143" spans="1:8">
      <c r="A1143" s="550"/>
      <c r="B1143" s="447"/>
      <c r="C1143" s="438"/>
      <c r="D1143" s="440"/>
      <c r="E1143" s="442"/>
      <c r="F1143" s="443"/>
      <c r="G1143" s="446"/>
      <c r="H1143" s="448"/>
    </row>
    <row r="1144" spans="1:8">
      <c r="A1144" s="550"/>
      <c r="B1144" s="447"/>
      <c r="C1144" s="438"/>
      <c r="D1144" s="440"/>
      <c r="E1144" s="442"/>
      <c r="F1144" s="443"/>
      <c r="G1144" s="446"/>
      <c r="H1144" s="448"/>
    </row>
    <row r="1145" spans="1:8">
      <c r="A1145" s="550"/>
      <c r="B1145" s="447"/>
      <c r="C1145" s="438"/>
      <c r="D1145" s="440"/>
      <c r="E1145" s="442"/>
      <c r="F1145" s="443"/>
      <c r="G1145" s="446"/>
      <c r="H1145" s="448"/>
    </row>
    <row r="1146" spans="1:8">
      <c r="A1146" s="550"/>
      <c r="B1146" s="447"/>
      <c r="C1146" s="438"/>
      <c r="D1146" s="440"/>
      <c r="E1146" s="442"/>
      <c r="F1146" s="551"/>
      <c r="G1146" s="446"/>
      <c r="H1146" s="448"/>
    </row>
    <row r="1147" spans="1:8">
      <c r="A1147" s="550"/>
      <c r="B1147" s="447"/>
      <c r="C1147" s="438"/>
      <c r="D1147" s="440"/>
      <c r="E1147" s="442"/>
      <c r="F1147" s="551"/>
      <c r="G1147" s="446"/>
      <c r="H1147" s="448"/>
    </row>
    <row r="1148" spans="1:8">
      <c r="A1148" s="550"/>
      <c r="B1148" s="447"/>
      <c r="C1148" s="438"/>
      <c r="D1148" s="440"/>
      <c r="E1148" s="442"/>
      <c r="F1148" s="551"/>
      <c r="G1148" s="446"/>
      <c r="H1148" s="448"/>
    </row>
    <row r="1149" spans="1:8">
      <c r="A1149" s="550"/>
      <c r="B1149" s="447"/>
      <c r="C1149" s="438"/>
      <c r="D1149" s="440"/>
      <c r="E1149" s="442"/>
      <c r="F1149" s="551"/>
      <c r="G1149" s="446"/>
      <c r="H1149" s="556"/>
    </row>
    <row r="1150" spans="1:8">
      <c r="A1150" s="550"/>
      <c r="B1150" s="447"/>
      <c r="C1150" s="438"/>
      <c r="D1150" s="440"/>
      <c r="E1150" s="442"/>
      <c r="F1150" s="551"/>
      <c r="G1150" s="446"/>
      <c r="H1150" s="556"/>
    </row>
    <row r="1151" spans="1:8">
      <c r="A1151" s="550"/>
      <c r="B1151" s="447"/>
      <c r="C1151" s="555"/>
      <c r="D1151" s="450"/>
      <c r="E1151" s="445"/>
      <c r="F1151" s="551"/>
      <c r="G1151" s="446"/>
      <c r="H1151" s="556"/>
    </row>
    <row r="1152" spans="1:8">
      <c r="A1152" s="550"/>
      <c r="B1152" s="447"/>
      <c r="C1152" s="555"/>
      <c r="D1152" s="450"/>
      <c r="E1152" s="445"/>
      <c r="F1152" s="551"/>
      <c r="G1152" s="446"/>
      <c r="H1152" s="556"/>
    </row>
    <row r="1153" spans="1:8">
      <c r="A1153" s="550"/>
      <c r="B1153" s="447"/>
      <c r="C1153" s="555"/>
      <c r="D1153" s="450"/>
      <c r="E1153" s="445"/>
      <c r="F1153" s="551"/>
      <c r="G1153" s="446"/>
      <c r="H1153" s="556"/>
    </row>
    <row r="1154" spans="1:8">
      <c r="A1154" s="550"/>
      <c r="B1154" s="447"/>
      <c r="C1154" s="555"/>
      <c r="D1154" s="450"/>
      <c r="E1154" s="445"/>
      <c r="F1154" s="551"/>
      <c r="G1154" s="446"/>
      <c r="H1154" s="556"/>
    </row>
    <row r="1155" spans="1:8">
      <c r="A1155" s="550"/>
      <c r="B1155" s="447"/>
      <c r="C1155" s="555"/>
      <c r="D1155" s="450"/>
      <c r="E1155" s="445"/>
      <c r="F1155" s="551"/>
      <c r="G1155" s="446"/>
      <c r="H1155" s="556"/>
    </row>
    <row r="1156" spans="1:8">
      <c r="A1156" s="550"/>
      <c r="B1156" s="447"/>
      <c r="C1156" s="438"/>
      <c r="D1156" s="440"/>
      <c r="E1156" s="442"/>
      <c r="F1156" s="551"/>
      <c r="G1156" s="446"/>
      <c r="H1156" s="448"/>
    </row>
    <row r="1157" spans="1:8">
      <c r="A1157" s="550"/>
      <c r="B1157" s="449"/>
      <c r="C1157" s="438"/>
      <c r="D1157" s="440"/>
      <c r="E1157" s="442"/>
      <c r="F1157" s="443"/>
      <c r="G1157" s="444"/>
      <c r="H1157" s="448"/>
    </row>
    <row r="1158" spans="1:8">
      <c r="A1158" s="550"/>
      <c r="B1158" s="449"/>
      <c r="C1158" s="438"/>
      <c r="D1158" s="440"/>
      <c r="E1158" s="442"/>
      <c r="F1158" s="443"/>
      <c r="G1158" s="444"/>
      <c r="H1158" s="448"/>
    </row>
    <row r="1159" spans="1:8">
      <c r="A1159" s="550"/>
      <c r="B1159" s="449"/>
      <c r="C1159" s="438"/>
      <c r="D1159" s="440"/>
      <c r="E1159" s="442"/>
      <c r="F1159" s="443"/>
      <c r="G1159" s="444"/>
      <c r="H1159" s="448"/>
    </row>
    <row r="1160" spans="1:8">
      <c r="A1160" s="550"/>
      <c r="B1160" s="449"/>
      <c r="C1160" s="438"/>
      <c r="D1160" s="440"/>
      <c r="E1160" s="442"/>
      <c r="F1160" s="443"/>
      <c r="G1160" s="444"/>
      <c r="H1160" s="448"/>
    </row>
    <row r="1161" spans="1:8">
      <c r="A1161" s="550"/>
      <c r="B1161" s="449"/>
      <c r="C1161" s="438"/>
      <c r="D1161" s="440"/>
      <c r="E1161" s="442"/>
      <c r="F1161" s="443"/>
      <c r="G1161" s="444"/>
      <c r="H1161" s="448"/>
    </row>
    <row r="1162" spans="1:8">
      <c r="A1162" s="550"/>
      <c r="B1162" s="449"/>
      <c r="C1162" s="438"/>
      <c r="D1162" s="440"/>
      <c r="E1162" s="442"/>
      <c r="F1162" s="443"/>
      <c r="G1162" s="444"/>
      <c r="H1162" s="448"/>
    </row>
    <row r="1163" spans="1:8">
      <c r="A1163" s="550"/>
      <c r="B1163" s="449"/>
      <c r="C1163" s="438"/>
      <c r="D1163" s="440"/>
      <c r="E1163" s="442"/>
      <c r="F1163" s="443"/>
      <c r="G1163" s="444"/>
      <c r="H1163" s="448"/>
    </row>
    <row r="1164" spans="1:8">
      <c r="A1164" s="550"/>
      <c r="B1164" s="449"/>
      <c r="C1164" s="438"/>
      <c r="D1164" s="440"/>
      <c r="E1164" s="442"/>
      <c r="F1164" s="443"/>
      <c r="G1164" s="444"/>
      <c r="H1164" s="448"/>
    </row>
    <row r="1165" spans="1:8">
      <c r="A1165" s="550"/>
      <c r="B1165" s="449"/>
      <c r="C1165" s="438"/>
      <c r="D1165" s="440"/>
      <c r="E1165" s="442"/>
      <c r="F1165" s="443"/>
      <c r="G1165" s="444"/>
      <c r="H1165" s="448"/>
    </row>
    <row r="1166" spans="1:8">
      <c r="A1166" s="550"/>
      <c r="B1166" s="449"/>
      <c r="C1166" s="438"/>
      <c r="D1166" s="440"/>
      <c r="E1166" s="442"/>
      <c r="F1166" s="443"/>
      <c r="G1166" s="444"/>
      <c r="H1166" s="448"/>
    </row>
    <row r="1167" spans="1:8">
      <c r="A1167" s="550"/>
      <c r="B1167" s="449"/>
      <c r="C1167" s="438"/>
      <c r="D1167" s="440"/>
      <c r="E1167" s="442"/>
      <c r="F1167" s="443"/>
      <c r="G1167" s="444"/>
      <c r="H1167" s="448"/>
    </row>
    <row r="1168" spans="1:8">
      <c r="A1168" s="550"/>
      <c r="B1168" s="449"/>
      <c r="C1168" s="438"/>
      <c r="D1168" s="440"/>
      <c r="E1168" s="442"/>
      <c r="F1168" s="443"/>
      <c r="G1168" s="444"/>
      <c r="H1168" s="448"/>
    </row>
    <row r="1169" spans="1:8">
      <c r="A1169" s="550"/>
      <c r="B1169" s="449"/>
      <c r="C1169" s="438"/>
      <c r="D1169" s="440"/>
      <c r="E1169" s="442"/>
      <c r="F1169" s="443"/>
      <c r="G1169" s="444"/>
      <c r="H1169" s="556"/>
    </row>
    <row r="1170" spans="1:8">
      <c r="A1170" s="550"/>
      <c r="B1170" s="449"/>
      <c r="C1170" s="555"/>
      <c r="D1170" s="450"/>
      <c r="E1170" s="445"/>
      <c r="F1170" s="551"/>
      <c r="G1170" s="446"/>
      <c r="H1170" s="556"/>
    </row>
    <row r="1171" spans="1:8">
      <c r="A1171" s="550"/>
      <c r="B1171" s="449"/>
      <c r="C1171" s="555"/>
      <c r="D1171" s="450"/>
      <c r="E1171" s="445"/>
      <c r="F1171" s="551"/>
      <c r="G1171" s="446"/>
      <c r="H1171" s="556"/>
    </row>
    <row r="1172" spans="1:8">
      <c r="A1172" s="550"/>
      <c r="B1172" s="449"/>
      <c r="C1172" s="555"/>
      <c r="D1172" s="450"/>
      <c r="E1172" s="445"/>
      <c r="F1172" s="551"/>
      <c r="G1172" s="446"/>
      <c r="H1172" s="556"/>
    </row>
    <row r="1173" spans="1:8">
      <c r="A1173" s="550"/>
      <c r="B1173" s="449"/>
      <c r="C1173" s="555"/>
      <c r="D1173" s="450"/>
      <c r="E1173" s="445"/>
      <c r="F1173" s="551"/>
      <c r="G1173" s="446"/>
      <c r="H1173" s="556"/>
    </row>
    <row r="1174" spans="1:8">
      <c r="A1174" s="550"/>
      <c r="B1174" s="449"/>
      <c r="C1174" s="438"/>
      <c r="D1174" s="440"/>
      <c r="E1174" s="442"/>
      <c r="F1174" s="443"/>
      <c r="G1174" s="444"/>
      <c r="H1174" s="448"/>
    </row>
    <row r="1175" spans="1:8">
      <c r="A1175" s="550"/>
      <c r="B1175" s="449"/>
      <c r="C1175" s="438"/>
      <c r="D1175" s="440"/>
      <c r="E1175" s="442"/>
      <c r="F1175" s="443"/>
      <c r="G1175" s="444"/>
      <c r="H1175" s="448"/>
    </row>
    <row r="1176" spans="1:8">
      <c r="A1176" s="550"/>
      <c r="B1176" s="449"/>
      <c r="C1176" s="438"/>
      <c r="D1176" s="440"/>
      <c r="E1176" s="442"/>
      <c r="F1176" s="443"/>
      <c r="G1176" s="444"/>
      <c r="H1176" s="448"/>
    </row>
    <row r="1177" spans="1:8">
      <c r="A1177" s="550"/>
      <c r="B1177" s="449"/>
      <c r="C1177" s="438"/>
      <c r="D1177" s="440"/>
      <c r="E1177" s="442"/>
      <c r="F1177" s="443"/>
      <c r="G1177" s="444"/>
      <c r="H1177" s="448"/>
    </row>
    <row r="1178" spans="1:8">
      <c r="A1178" s="550"/>
      <c r="B1178" s="449"/>
      <c r="C1178" s="438"/>
      <c r="D1178" s="440"/>
      <c r="E1178" s="442"/>
      <c r="F1178" s="443"/>
      <c r="G1178" s="444"/>
      <c r="H1178" s="448"/>
    </row>
    <row r="1179" spans="1:8">
      <c r="A1179" s="550"/>
      <c r="B1179" s="449"/>
      <c r="C1179" s="438"/>
      <c r="D1179" s="440"/>
      <c r="E1179" s="442"/>
      <c r="F1179" s="443"/>
      <c r="G1179" s="444"/>
      <c r="H1179" s="448"/>
    </row>
    <row r="1180" spans="1:8">
      <c r="A1180" s="550"/>
      <c r="B1180" s="449"/>
      <c r="C1180" s="438"/>
      <c r="D1180" s="440"/>
      <c r="E1180" s="442"/>
      <c r="F1180" s="443"/>
      <c r="G1180" s="444"/>
      <c r="H1180" s="448"/>
    </row>
    <row r="1181" spans="1:8">
      <c r="A1181" s="550"/>
      <c r="B1181" s="449"/>
      <c r="C1181" s="438"/>
      <c r="D1181" s="440"/>
      <c r="E1181" s="442"/>
      <c r="F1181" s="443"/>
      <c r="G1181" s="444"/>
      <c r="H1181" s="448"/>
    </row>
    <row r="1182" spans="1:8">
      <c r="A1182" s="550"/>
      <c r="B1182" s="449"/>
      <c r="C1182" s="438"/>
      <c r="D1182" s="450"/>
      <c r="E1182" s="442"/>
      <c r="F1182" s="443"/>
      <c r="G1182" s="444"/>
      <c r="H1182" s="556"/>
    </row>
    <row r="1183" spans="1:8" ht="20.25">
      <c r="A1183" s="550"/>
      <c r="B1183" s="447"/>
      <c r="C1183" s="552"/>
      <c r="D1183" s="553"/>
      <c r="E1183" s="442"/>
      <c r="F1183" s="443"/>
      <c r="G1183" s="444"/>
      <c r="H1183" s="554"/>
    </row>
    <row r="1184" spans="1:8" ht="20.25">
      <c r="A1184" s="550"/>
      <c r="B1184" s="447"/>
      <c r="C1184" s="552"/>
      <c r="D1184" s="553"/>
      <c r="E1184" s="442"/>
      <c r="F1184" s="443"/>
      <c r="G1184" s="444"/>
      <c r="H1184" s="554"/>
    </row>
    <row r="1185" spans="1:8">
      <c r="A1185" s="550"/>
      <c r="B1185" s="449"/>
      <c r="C1185" s="438"/>
      <c r="D1185" s="440"/>
      <c r="E1185" s="442"/>
      <c r="F1185" s="443"/>
      <c r="G1185" s="444"/>
      <c r="H1185" s="448"/>
    </row>
    <row r="1186" spans="1:8">
      <c r="A1186" s="550"/>
      <c r="B1186" s="449"/>
      <c r="C1186" s="438"/>
      <c r="D1186" s="440"/>
      <c r="E1186" s="442"/>
      <c r="F1186" s="443"/>
      <c r="G1186" s="444"/>
      <c r="H1186" s="448"/>
    </row>
    <row r="1187" spans="1:8">
      <c r="A1187" s="550"/>
      <c r="B1187" s="449"/>
      <c r="C1187" s="438"/>
      <c r="D1187" s="440"/>
      <c r="E1187" s="442"/>
      <c r="F1187" s="443"/>
      <c r="G1187" s="444"/>
      <c r="H1187" s="448"/>
    </row>
    <row r="1188" spans="1:8">
      <c r="A1188" s="550"/>
      <c r="B1188" s="449"/>
      <c r="C1188" s="438"/>
      <c r="D1188" s="440"/>
      <c r="E1188" s="445"/>
      <c r="F1188" s="443"/>
      <c r="G1188" s="444"/>
      <c r="H1188" s="448"/>
    </row>
    <row r="1189" spans="1:8">
      <c r="A1189" s="550"/>
      <c r="B1189" s="449"/>
      <c r="C1189" s="438"/>
      <c r="D1189" s="440"/>
      <c r="E1189" s="442"/>
      <c r="F1189" s="443"/>
      <c r="G1189" s="444"/>
      <c r="H1189" s="448"/>
    </row>
    <row r="1190" spans="1:8">
      <c r="A1190" s="550"/>
      <c r="B1190" s="449"/>
      <c r="C1190" s="555"/>
      <c r="D1190" s="450"/>
      <c r="E1190" s="442"/>
      <c r="F1190" s="551"/>
      <c r="G1190" s="446"/>
      <c r="H1190" s="556"/>
    </row>
    <row r="1191" spans="1:8">
      <c r="A1191" s="550"/>
      <c r="B1191" s="449"/>
      <c r="C1191" s="438"/>
      <c r="D1191" s="440"/>
      <c r="E1191" s="442"/>
      <c r="F1191" s="443"/>
      <c r="G1191" s="444"/>
      <c r="H1191" s="448"/>
    </row>
    <row r="1192" spans="1:8">
      <c r="A1192" s="550"/>
      <c r="B1192" s="449"/>
      <c r="C1192" s="438"/>
      <c r="D1192" s="440"/>
      <c r="E1192" s="442"/>
      <c r="F1192" s="551"/>
      <c r="G1192" s="444"/>
      <c r="H1192" s="448"/>
    </row>
    <row r="1193" spans="1:8">
      <c r="A1193" s="550"/>
      <c r="B1193" s="449"/>
      <c r="C1193" s="438"/>
      <c r="D1193" s="440"/>
      <c r="E1193" s="442"/>
      <c r="F1193" s="551"/>
      <c r="G1193" s="444"/>
      <c r="H1193" s="448"/>
    </row>
    <row r="1194" spans="1:8">
      <c r="A1194" s="550"/>
      <c r="B1194" s="449"/>
      <c r="C1194" s="438"/>
      <c r="D1194" s="440"/>
      <c r="E1194" s="442"/>
      <c r="F1194" s="443"/>
      <c r="G1194" s="444"/>
      <c r="H1194" s="448"/>
    </row>
    <row r="1195" spans="1:8">
      <c r="A1195" s="550"/>
      <c r="B1195" s="447"/>
      <c r="C1195" s="438"/>
      <c r="D1195" s="440"/>
      <c r="E1195" s="442"/>
      <c r="F1195" s="551"/>
      <c r="G1195" s="446"/>
      <c r="H1195" s="448"/>
    </row>
    <row r="1196" spans="1:8">
      <c r="A1196" s="550"/>
      <c r="B1196" s="447"/>
      <c r="C1196" s="438"/>
      <c r="D1196" s="440"/>
      <c r="E1196" s="442"/>
      <c r="F1196" s="551"/>
      <c r="G1196" s="446"/>
      <c r="H1196" s="448"/>
    </row>
    <row r="1197" spans="1:8">
      <c r="A1197" s="550"/>
      <c r="B1197" s="447"/>
      <c r="C1197" s="438"/>
      <c r="D1197" s="440"/>
      <c r="E1197" s="442"/>
      <c r="F1197" s="551"/>
      <c r="G1197" s="446"/>
      <c r="H1197" s="556"/>
    </row>
    <row r="1198" spans="1:8">
      <c r="A1198" s="550"/>
      <c r="B1198" s="447"/>
      <c r="C1198" s="438"/>
      <c r="D1198" s="440"/>
      <c r="E1198" s="442"/>
      <c r="F1198" s="551"/>
      <c r="G1198" s="446"/>
      <c r="H1198" s="556"/>
    </row>
    <row r="1199" spans="1:8">
      <c r="A1199" s="550"/>
      <c r="B1199" s="447"/>
      <c r="C1199" s="438"/>
      <c r="D1199" s="440"/>
      <c r="E1199" s="442"/>
      <c r="F1199" s="551"/>
      <c r="G1199" s="446"/>
      <c r="H1199" s="556"/>
    </row>
    <row r="1200" spans="1:8">
      <c r="A1200" s="550"/>
      <c r="B1200" s="447"/>
      <c r="C1200" s="438"/>
      <c r="D1200" s="440"/>
      <c r="E1200" s="442"/>
      <c r="F1200" s="551"/>
      <c r="G1200" s="446"/>
      <c r="H1200" s="556"/>
    </row>
    <row r="1201" spans="1:8">
      <c r="A1201" s="550"/>
      <c r="B1201" s="447"/>
      <c r="C1201" s="555"/>
      <c r="D1201" s="450"/>
      <c r="E1201" s="445"/>
      <c r="F1201" s="551"/>
      <c r="G1201" s="446"/>
      <c r="H1201" s="556"/>
    </row>
    <row r="1202" spans="1:8">
      <c r="A1202" s="550"/>
      <c r="B1202" s="447"/>
      <c r="C1202" s="555"/>
      <c r="D1202" s="450"/>
      <c r="E1202" s="445"/>
      <c r="F1202" s="551"/>
      <c r="G1202" s="446"/>
      <c r="H1202" s="556"/>
    </row>
    <row r="1203" spans="1:8">
      <c r="A1203" s="550"/>
      <c r="B1203" s="447"/>
      <c r="C1203" s="555"/>
      <c r="D1203" s="450"/>
      <c r="E1203" s="445"/>
      <c r="F1203" s="551"/>
      <c r="G1203" s="446"/>
      <c r="H1203" s="556"/>
    </row>
    <row r="1204" spans="1:8">
      <c r="A1204" s="550"/>
      <c r="B1204" s="447"/>
      <c r="C1204" s="555"/>
      <c r="D1204" s="450"/>
      <c r="E1204" s="445"/>
      <c r="F1204" s="551"/>
      <c r="G1204" s="446"/>
      <c r="H1204" s="556"/>
    </row>
    <row r="1205" spans="1:8">
      <c r="A1205" s="550"/>
      <c r="B1205" s="447"/>
      <c r="C1205" s="555"/>
      <c r="D1205" s="450"/>
      <c r="E1205" s="445"/>
      <c r="F1205" s="551"/>
      <c r="G1205" s="446"/>
      <c r="H1205" s="556"/>
    </row>
    <row r="1206" spans="1:8">
      <c r="A1206" s="550"/>
      <c r="B1206" s="447"/>
      <c r="C1206" s="438"/>
      <c r="D1206" s="440"/>
      <c r="E1206" s="442"/>
      <c r="F1206" s="551"/>
      <c r="G1206" s="446"/>
      <c r="H1206" s="448"/>
    </row>
    <row r="1207" spans="1:8">
      <c r="A1207" s="550"/>
      <c r="B1207" s="447"/>
      <c r="C1207" s="438"/>
      <c r="D1207" s="440"/>
      <c r="E1207" s="442"/>
      <c r="F1207" s="443"/>
      <c r="G1207" s="444"/>
      <c r="H1207" s="448"/>
    </row>
    <row r="1208" spans="1:8">
      <c r="A1208" s="550"/>
      <c r="B1208" s="447"/>
      <c r="C1208" s="438"/>
      <c r="D1208" s="440"/>
      <c r="E1208" s="442"/>
      <c r="F1208" s="443"/>
      <c r="G1208" s="444"/>
      <c r="H1208" s="448"/>
    </row>
    <row r="1209" spans="1:8">
      <c r="A1209" s="550"/>
      <c r="B1209" s="447"/>
      <c r="C1209" s="438"/>
      <c r="D1209" s="440"/>
      <c r="E1209" s="442"/>
      <c r="F1209" s="443"/>
      <c r="G1209" s="444"/>
      <c r="H1209" s="448"/>
    </row>
    <row r="1210" spans="1:8">
      <c r="A1210" s="550"/>
      <c r="B1210" s="447"/>
      <c r="C1210" s="438"/>
      <c r="D1210" s="440"/>
      <c r="E1210" s="442"/>
      <c r="F1210" s="551"/>
      <c r="G1210" s="446"/>
      <c r="H1210" s="448"/>
    </row>
    <row r="1211" spans="1:8">
      <c r="A1211" s="550"/>
      <c r="B1211" s="447"/>
      <c r="C1211" s="438"/>
      <c r="D1211" s="440"/>
      <c r="E1211" s="442"/>
      <c r="F1211" s="443"/>
      <c r="G1211" s="444"/>
      <c r="H1211" s="448"/>
    </row>
    <row r="1212" spans="1:8">
      <c r="A1212" s="550"/>
      <c r="B1212" s="447"/>
      <c r="C1212" s="438"/>
      <c r="D1212" s="440"/>
      <c r="E1212" s="442"/>
      <c r="F1212" s="443"/>
      <c r="G1212" s="444"/>
      <c r="H1212" s="448"/>
    </row>
    <row r="1213" spans="1:8">
      <c r="A1213" s="550"/>
      <c r="B1213" s="447"/>
      <c r="C1213" s="438"/>
      <c r="D1213" s="440"/>
      <c r="E1213" s="442"/>
      <c r="F1213" s="443"/>
      <c r="G1213" s="444"/>
      <c r="H1213" s="448"/>
    </row>
    <row r="1214" spans="1:8">
      <c r="A1214" s="550"/>
      <c r="B1214" s="447"/>
      <c r="C1214" s="438"/>
      <c r="D1214" s="440"/>
      <c r="E1214" s="442"/>
      <c r="F1214" s="443"/>
      <c r="G1214" s="444"/>
      <c r="H1214" s="448"/>
    </row>
    <row r="1215" spans="1:8">
      <c r="A1215" s="550"/>
      <c r="B1215" s="447"/>
      <c r="C1215" s="438"/>
      <c r="D1215" s="440"/>
      <c r="E1215" s="442"/>
      <c r="F1215" s="443"/>
      <c r="G1215" s="444"/>
      <c r="H1215" s="448"/>
    </row>
    <row r="1216" spans="1:8">
      <c r="A1216" s="550"/>
      <c r="B1216" s="449"/>
      <c r="C1216" s="438"/>
      <c r="D1216" s="440"/>
      <c r="E1216" s="445"/>
      <c r="F1216" s="551"/>
      <c r="G1216" s="444"/>
      <c r="H1216" s="448"/>
    </row>
    <row r="1217" spans="1:8">
      <c r="A1217" s="550"/>
      <c r="B1217" s="449"/>
      <c r="C1217" s="438"/>
      <c r="D1217" s="440"/>
      <c r="E1217" s="442"/>
      <c r="F1217" s="443"/>
      <c r="G1217" s="444"/>
      <c r="H1217" s="448"/>
    </row>
    <row r="1218" spans="1:8">
      <c r="A1218" s="550"/>
      <c r="B1218" s="449"/>
      <c r="C1218" s="438"/>
      <c r="D1218" s="440"/>
      <c r="E1218" s="442"/>
      <c r="F1218" s="551"/>
      <c r="G1218" s="446"/>
      <c r="H1218" s="448"/>
    </row>
    <row r="1219" spans="1:8">
      <c r="A1219" s="550"/>
      <c r="B1219" s="449"/>
      <c r="C1219" s="438"/>
      <c r="D1219" s="440"/>
      <c r="E1219" s="445"/>
      <c r="F1219" s="443"/>
      <c r="G1219" s="444"/>
      <c r="H1219" s="448"/>
    </row>
    <row r="1220" spans="1:8">
      <c r="A1220" s="550"/>
      <c r="B1220" s="449"/>
      <c r="C1220" s="438"/>
      <c r="D1220" s="440"/>
      <c r="E1220" s="442"/>
      <c r="F1220" s="443"/>
      <c r="G1220" s="444"/>
      <c r="H1220" s="448"/>
    </row>
    <row r="1221" spans="1:8">
      <c r="A1221" s="550"/>
      <c r="B1221" s="449"/>
      <c r="C1221" s="438"/>
      <c r="D1221" s="440"/>
      <c r="E1221" s="442"/>
      <c r="F1221" s="443"/>
      <c r="G1221" s="444"/>
      <c r="H1221" s="448"/>
    </row>
    <row r="1222" spans="1:8">
      <c r="A1222" s="550"/>
      <c r="B1222" s="449"/>
      <c r="C1222" s="438"/>
      <c r="D1222" s="440"/>
      <c r="E1222" s="442"/>
      <c r="F1222" s="443"/>
      <c r="G1222" s="444"/>
      <c r="H1222" s="448"/>
    </row>
    <row r="1223" spans="1:8">
      <c r="A1223" s="550"/>
      <c r="B1223" s="449"/>
      <c r="C1223" s="438"/>
      <c r="D1223" s="440"/>
      <c r="E1223" s="442"/>
      <c r="F1223" s="443"/>
      <c r="G1223" s="444"/>
      <c r="H1223" s="448"/>
    </row>
    <row r="1224" spans="1:8">
      <c r="A1224" s="550"/>
      <c r="B1224" s="449"/>
      <c r="C1224" s="438"/>
      <c r="D1224" s="440"/>
      <c r="E1224" s="442"/>
      <c r="F1224" s="443"/>
      <c r="G1224" s="444"/>
      <c r="H1224" s="448"/>
    </row>
    <row r="1225" spans="1:8">
      <c r="A1225" s="550"/>
      <c r="B1225" s="449"/>
      <c r="C1225" s="438"/>
      <c r="D1225" s="440"/>
      <c r="E1225" s="442"/>
      <c r="F1225" s="551"/>
      <c r="G1225" s="446"/>
      <c r="H1225" s="448"/>
    </row>
    <row r="1226" spans="1:8">
      <c r="A1226" s="550"/>
      <c r="B1226" s="449"/>
      <c r="C1226" s="438"/>
      <c r="D1226" s="440"/>
      <c r="E1226" s="442"/>
      <c r="F1226" s="551"/>
      <c r="G1226" s="446"/>
      <c r="H1226" s="448"/>
    </row>
    <row r="1227" spans="1:8">
      <c r="A1227" s="550"/>
      <c r="B1227" s="447"/>
      <c r="C1227" s="438"/>
      <c r="D1227" s="440"/>
      <c r="E1227" s="442"/>
      <c r="F1227" s="551"/>
      <c r="G1227" s="446"/>
      <c r="H1227" s="448"/>
    </row>
    <row r="1228" spans="1:8">
      <c r="A1228" s="550"/>
      <c r="B1228" s="447"/>
      <c r="C1228" s="438"/>
      <c r="D1228" s="440"/>
      <c r="E1228" s="442"/>
      <c r="F1228" s="443"/>
      <c r="G1228" s="446"/>
      <c r="H1228" s="448"/>
    </row>
    <row r="1229" spans="1:8">
      <c r="A1229" s="550"/>
      <c r="B1229" s="447"/>
      <c r="C1229" s="438"/>
      <c r="D1229" s="440"/>
      <c r="E1229" s="442"/>
      <c r="F1229" s="443"/>
      <c r="G1229" s="446"/>
      <c r="H1229" s="448"/>
    </row>
    <row r="1230" spans="1:8">
      <c r="A1230" s="550"/>
      <c r="B1230" s="447"/>
      <c r="C1230" s="438"/>
      <c r="D1230" s="440"/>
      <c r="E1230" s="442"/>
      <c r="F1230" s="551"/>
      <c r="G1230" s="446"/>
      <c r="H1230" s="448"/>
    </row>
    <row r="1231" spans="1:8">
      <c r="A1231" s="550"/>
      <c r="B1231" s="447"/>
      <c r="C1231" s="438"/>
      <c r="D1231" s="440"/>
      <c r="E1231" s="442"/>
      <c r="F1231" s="551"/>
      <c r="G1231" s="446"/>
      <c r="H1231" s="448"/>
    </row>
    <row r="1232" spans="1:8">
      <c r="A1232" s="550"/>
      <c r="B1232" s="447"/>
      <c r="C1232" s="438"/>
      <c r="D1232" s="440"/>
      <c r="E1232" s="442"/>
      <c r="F1232" s="551"/>
      <c r="G1232" s="446"/>
      <c r="H1232" s="448"/>
    </row>
    <row r="1233" spans="1:8">
      <c r="A1233" s="550"/>
      <c r="B1233" s="447"/>
      <c r="C1233" s="438"/>
      <c r="D1233" s="440"/>
      <c r="E1233" s="442"/>
      <c r="F1233" s="551"/>
      <c r="G1233" s="446"/>
      <c r="H1233" s="556"/>
    </row>
    <row r="1234" spans="1:8">
      <c r="A1234" s="550"/>
      <c r="B1234" s="447"/>
      <c r="C1234" s="438"/>
      <c r="D1234" s="440"/>
      <c r="E1234" s="442"/>
      <c r="F1234" s="551"/>
      <c r="G1234" s="446"/>
      <c r="H1234" s="556"/>
    </row>
    <row r="1235" spans="1:8">
      <c r="A1235" s="550"/>
      <c r="B1235" s="447"/>
      <c r="C1235" s="555"/>
      <c r="D1235" s="450"/>
      <c r="E1235" s="445"/>
      <c r="F1235" s="551"/>
      <c r="G1235" s="446"/>
      <c r="H1235" s="556"/>
    </row>
    <row r="1236" spans="1:8">
      <c r="A1236" s="550"/>
      <c r="B1236" s="447"/>
      <c r="C1236" s="555"/>
      <c r="D1236" s="450"/>
      <c r="E1236" s="445"/>
      <c r="F1236" s="551"/>
      <c r="G1236" s="446"/>
      <c r="H1236" s="556"/>
    </row>
    <row r="1237" spans="1:8">
      <c r="A1237" s="550"/>
      <c r="B1237" s="447"/>
      <c r="C1237" s="555"/>
      <c r="D1237" s="450"/>
      <c r="E1237" s="445"/>
      <c r="F1237" s="551"/>
      <c r="G1237" s="446"/>
      <c r="H1237" s="556"/>
    </row>
    <row r="1238" spans="1:8">
      <c r="A1238" s="550"/>
      <c r="B1238" s="447"/>
      <c r="C1238" s="555"/>
      <c r="D1238" s="450"/>
      <c r="E1238" s="445"/>
      <c r="F1238" s="551"/>
      <c r="G1238" s="446"/>
      <c r="H1238" s="556"/>
    </row>
    <row r="1239" spans="1:8">
      <c r="A1239" s="550"/>
      <c r="B1239" s="447"/>
      <c r="C1239" s="555"/>
      <c r="D1239" s="450"/>
      <c r="E1239" s="445"/>
      <c r="F1239" s="551"/>
      <c r="G1239" s="446"/>
      <c r="H1239" s="556"/>
    </row>
    <row r="1240" spans="1:8">
      <c r="A1240" s="550"/>
      <c r="B1240" s="447"/>
      <c r="C1240" s="438"/>
      <c r="D1240" s="440"/>
      <c r="E1240" s="442"/>
      <c r="F1240" s="551"/>
      <c r="G1240" s="446"/>
      <c r="H1240" s="448"/>
    </row>
    <row r="1241" spans="1:8">
      <c r="A1241" s="550"/>
      <c r="B1241" s="449"/>
      <c r="C1241" s="438"/>
      <c r="D1241" s="440"/>
      <c r="E1241" s="442"/>
      <c r="F1241" s="443"/>
      <c r="G1241" s="444"/>
      <c r="H1241" s="448"/>
    </row>
    <row r="1242" spans="1:8">
      <c r="A1242" s="550"/>
      <c r="B1242" s="449"/>
      <c r="C1242" s="438"/>
      <c r="D1242" s="440"/>
      <c r="E1242" s="442"/>
      <c r="F1242" s="443"/>
      <c r="G1242" s="444"/>
      <c r="H1242" s="448"/>
    </row>
    <row r="1243" spans="1:8">
      <c r="A1243" s="550"/>
      <c r="B1243" s="449"/>
      <c r="C1243" s="438"/>
      <c r="D1243" s="440"/>
      <c r="E1243" s="442"/>
      <c r="F1243" s="443"/>
      <c r="G1243" s="444"/>
      <c r="H1243" s="448"/>
    </row>
    <row r="1244" spans="1:8">
      <c r="A1244" s="550"/>
      <c r="B1244" s="449"/>
      <c r="C1244" s="438"/>
      <c r="D1244" s="440"/>
      <c r="E1244" s="442"/>
      <c r="F1244" s="443"/>
      <c r="G1244" s="444"/>
      <c r="H1244" s="448"/>
    </row>
    <row r="1245" spans="1:8">
      <c r="A1245" s="550"/>
      <c r="B1245" s="449"/>
      <c r="C1245" s="438"/>
      <c r="D1245" s="440"/>
      <c r="E1245" s="442"/>
      <c r="F1245" s="443"/>
      <c r="G1245" s="444"/>
      <c r="H1245" s="448"/>
    </row>
    <row r="1246" spans="1:8">
      <c r="A1246" s="550"/>
      <c r="B1246" s="449"/>
      <c r="C1246" s="438"/>
      <c r="D1246" s="440"/>
      <c r="E1246" s="442"/>
      <c r="F1246" s="443"/>
      <c r="G1246" s="444"/>
      <c r="H1246" s="448"/>
    </row>
    <row r="1247" spans="1:8">
      <c r="A1247" s="550"/>
      <c r="B1247" s="449"/>
      <c r="C1247" s="438"/>
      <c r="D1247" s="440"/>
      <c r="E1247" s="442"/>
      <c r="F1247" s="443"/>
      <c r="G1247" s="444"/>
      <c r="H1247" s="448"/>
    </row>
    <row r="1248" spans="1:8">
      <c r="A1248" s="550"/>
      <c r="B1248" s="449"/>
      <c r="C1248" s="438"/>
      <c r="D1248" s="440"/>
      <c r="E1248" s="442"/>
      <c r="F1248" s="443"/>
      <c r="G1248" s="444"/>
      <c r="H1248" s="448"/>
    </row>
    <row r="1249" spans="1:8">
      <c r="A1249" s="550"/>
      <c r="B1249" s="449"/>
      <c r="C1249" s="438"/>
      <c r="D1249" s="440"/>
      <c r="E1249" s="442"/>
      <c r="F1249" s="443"/>
      <c r="G1249" s="444"/>
      <c r="H1249" s="448"/>
    </row>
    <row r="1250" spans="1:8">
      <c r="A1250" s="550"/>
      <c r="B1250" s="449"/>
      <c r="C1250" s="438"/>
      <c r="D1250" s="440"/>
      <c r="E1250" s="442"/>
      <c r="F1250" s="443"/>
      <c r="G1250" s="444"/>
      <c r="H1250" s="448"/>
    </row>
    <row r="1251" spans="1:8">
      <c r="A1251" s="550"/>
      <c r="B1251" s="449"/>
      <c r="C1251" s="438"/>
      <c r="D1251" s="440"/>
      <c r="E1251" s="442"/>
      <c r="F1251" s="443"/>
      <c r="G1251" s="444"/>
      <c r="H1251" s="448"/>
    </row>
    <row r="1252" spans="1:8">
      <c r="A1252" s="550"/>
      <c r="B1252" s="449"/>
      <c r="C1252" s="438"/>
      <c r="D1252" s="440"/>
      <c r="E1252" s="442"/>
      <c r="F1252" s="443"/>
      <c r="G1252" s="444"/>
      <c r="H1252" s="448"/>
    </row>
    <row r="1253" spans="1:8">
      <c r="A1253" s="550"/>
      <c r="B1253" s="449"/>
      <c r="C1253" s="438"/>
      <c r="D1253" s="440"/>
      <c r="E1253" s="442"/>
      <c r="F1253" s="443"/>
      <c r="G1253" s="444"/>
      <c r="H1253" s="556"/>
    </row>
    <row r="1254" spans="1:8">
      <c r="A1254" s="550"/>
      <c r="B1254" s="449"/>
      <c r="C1254" s="555"/>
      <c r="D1254" s="450"/>
      <c r="E1254" s="445"/>
      <c r="F1254" s="551"/>
      <c r="G1254" s="446"/>
      <c r="H1254" s="556"/>
    </row>
    <row r="1255" spans="1:8">
      <c r="A1255" s="550"/>
      <c r="B1255" s="449"/>
      <c r="C1255" s="555"/>
      <c r="D1255" s="450"/>
      <c r="E1255" s="445"/>
      <c r="F1255" s="551"/>
      <c r="G1255" s="446"/>
      <c r="H1255" s="556"/>
    </row>
    <row r="1256" spans="1:8">
      <c r="A1256" s="550"/>
      <c r="B1256" s="449"/>
      <c r="C1256" s="555"/>
      <c r="D1256" s="450"/>
      <c r="E1256" s="445"/>
      <c r="F1256" s="551"/>
      <c r="G1256" s="446"/>
      <c r="H1256" s="556"/>
    </row>
    <row r="1257" spans="1:8">
      <c r="A1257" s="550"/>
      <c r="B1257" s="449"/>
      <c r="C1257" s="555"/>
      <c r="D1257" s="450"/>
      <c r="E1257" s="445"/>
      <c r="F1257" s="551"/>
      <c r="G1257" s="446"/>
      <c r="H1257" s="556"/>
    </row>
    <row r="1258" spans="1:8">
      <c r="A1258" s="550"/>
      <c r="B1258" s="449"/>
      <c r="C1258" s="438"/>
      <c r="D1258" s="440"/>
      <c r="E1258" s="442"/>
      <c r="F1258" s="443"/>
      <c r="G1258" s="444"/>
      <c r="H1258" s="448"/>
    </row>
    <row r="1259" spans="1:8">
      <c r="A1259" s="550"/>
      <c r="B1259" s="449"/>
      <c r="C1259" s="438"/>
      <c r="D1259" s="440"/>
      <c r="E1259" s="442"/>
      <c r="F1259" s="443"/>
      <c r="G1259" s="444"/>
      <c r="H1259" s="448"/>
    </row>
    <row r="1260" spans="1:8">
      <c r="A1260" s="550"/>
      <c r="B1260" s="449"/>
      <c r="C1260" s="438"/>
      <c r="D1260" s="440"/>
      <c r="E1260" s="442"/>
      <c r="F1260" s="443"/>
      <c r="G1260" s="444"/>
      <c r="H1260" s="448"/>
    </row>
    <row r="1261" spans="1:8">
      <c r="A1261" s="550"/>
      <c r="B1261" s="449"/>
      <c r="C1261" s="438"/>
      <c r="D1261" s="440"/>
      <c r="E1261" s="442"/>
      <c r="F1261" s="443"/>
      <c r="G1261" s="444"/>
      <c r="H1261" s="448"/>
    </row>
    <row r="1262" spans="1:8">
      <c r="A1262" s="550"/>
      <c r="B1262" s="449"/>
      <c r="C1262" s="438"/>
      <c r="D1262" s="440"/>
      <c r="E1262" s="442"/>
      <c r="F1262" s="443"/>
      <c r="G1262" s="444"/>
      <c r="H1262" s="448"/>
    </row>
    <row r="1263" spans="1:8">
      <c r="A1263" s="550"/>
      <c r="B1263" s="449"/>
      <c r="C1263" s="438"/>
      <c r="D1263" s="440"/>
      <c r="E1263" s="442"/>
      <c r="F1263" s="443"/>
      <c r="G1263" s="444"/>
      <c r="H1263" s="448"/>
    </row>
    <row r="1264" spans="1:8">
      <c r="A1264" s="550"/>
      <c r="B1264" s="449"/>
      <c r="C1264" s="438"/>
      <c r="D1264" s="440"/>
      <c r="E1264" s="442"/>
      <c r="F1264" s="443"/>
      <c r="G1264" s="444"/>
      <c r="H1264" s="448"/>
    </row>
    <row r="1265" spans="1:8">
      <c r="A1265" s="550"/>
      <c r="B1265" s="449"/>
      <c r="C1265" s="438"/>
      <c r="D1265" s="440"/>
      <c r="E1265" s="442"/>
      <c r="F1265" s="443"/>
      <c r="G1265" s="444"/>
      <c r="H1265" s="448"/>
    </row>
    <row r="1266" spans="1:8">
      <c r="A1266" s="550"/>
      <c r="B1266" s="449"/>
      <c r="C1266" s="438"/>
      <c r="D1266" s="450"/>
      <c r="E1266" s="442"/>
      <c r="F1266" s="443"/>
      <c r="G1266" s="444"/>
      <c r="H1266" s="556"/>
    </row>
    <row r="1267" spans="1:8" ht="20.25">
      <c r="A1267" s="550"/>
      <c r="B1267" s="447"/>
      <c r="C1267" s="552"/>
      <c r="D1267" s="553"/>
      <c r="E1267" s="442"/>
      <c r="F1267" s="443"/>
      <c r="G1267" s="444"/>
      <c r="H1267" s="554"/>
    </row>
    <row r="1268" spans="1:8" ht="20.25">
      <c r="A1268" s="550"/>
      <c r="B1268" s="447"/>
      <c r="C1268" s="552"/>
      <c r="D1268" s="553"/>
      <c r="E1268" s="442"/>
      <c r="F1268" s="443"/>
      <c r="G1268" s="444"/>
      <c r="H1268" s="554"/>
    </row>
    <row r="1269" spans="1:8">
      <c r="A1269" s="550"/>
      <c r="B1269" s="449"/>
      <c r="C1269" s="438"/>
      <c r="D1269" s="440"/>
      <c r="E1269" s="442"/>
      <c r="F1269" s="443"/>
      <c r="G1269" s="444"/>
      <c r="H1269" s="448"/>
    </row>
    <row r="1270" spans="1:8">
      <c r="A1270" s="550"/>
      <c r="B1270" s="449"/>
      <c r="C1270" s="438"/>
      <c r="D1270" s="440"/>
      <c r="E1270" s="442"/>
      <c r="F1270" s="443"/>
      <c r="G1270" s="444"/>
      <c r="H1270" s="448"/>
    </row>
    <row r="1271" spans="1:8">
      <c r="A1271" s="550"/>
      <c r="B1271" s="449"/>
      <c r="C1271" s="438"/>
      <c r="D1271" s="440"/>
      <c r="E1271" s="442"/>
      <c r="F1271" s="443"/>
      <c r="G1271" s="444"/>
      <c r="H1271" s="448"/>
    </row>
    <row r="1272" spans="1:8">
      <c r="A1272" s="550"/>
      <c r="B1272" s="449"/>
      <c r="C1272" s="438"/>
      <c r="D1272" s="440"/>
      <c r="E1272" s="445"/>
      <c r="F1272" s="443"/>
      <c r="G1272" s="444"/>
      <c r="H1272" s="448"/>
    </row>
    <row r="1273" spans="1:8">
      <c r="A1273" s="550"/>
      <c r="B1273" s="449"/>
      <c r="C1273" s="438"/>
      <c r="D1273" s="440"/>
      <c r="E1273" s="442"/>
      <c r="F1273" s="443"/>
      <c r="G1273" s="444"/>
      <c r="H1273" s="448"/>
    </row>
    <row r="1274" spans="1:8">
      <c r="A1274" s="550"/>
      <c r="B1274" s="449"/>
      <c r="C1274" s="555"/>
      <c r="D1274" s="450"/>
      <c r="E1274" s="442"/>
      <c r="F1274" s="551"/>
      <c r="G1274" s="446"/>
      <c r="H1274" s="556"/>
    </row>
    <row r="1275" spans="1:8">
      <c r="A1275" s="550"/>
      <c r="B1275" s="449"/>
      <c r="C1275" s="438"/>
      <c r="D1275" s="440"/>
      <c r="E1275" s="442"/>
      <c r="F1275" s="443"/>
      <c r="G1275" s="444"/>
      <c r="H1275" s="448"/>
    </row>
    <row r="1276" spans="1:8">
      <c r="A1276" s="550"/>
      <c r="B1276" s="449"/>
      <c r="C1276" s="438"/>
      <c r="D1276" s="440"/>
      <c r="E1276" s="442"/>
      <c r="F1276" s="551"/>
      <c r="G1276" s="444"/>
      <c r="H1276" s="448"/>
    </row>
    <row r="1277" spans="1:8">
      <c r="A1277" s="550"/>
      <c r="B1277" s="449"/>
      <c r="C1277" s="438"/>
      <c r="D1277" s="440"/>
      <c r="E1277" s="442"/>
      <c r="F1277" s="551"/>
      <c r="G1277" s="444"/>
      <c r="H1277" s="448"/>
    </row>
    <row r="1278" spans="1:8">
      <c r="A1278" s="550"/>
      <c r="B1278" s="449"/>
      <c r="C1278" s="438"/>
      <c r="D1278" s="440"/>
      <c r="E1278" s="442"/>
      <c r="F1278" s="443"/>
      <c r="G1278" s="444"/>
      <c r="H1278" s="448"/>
    </row>
    <row r="1279" spans="1:8">
      <c r="A1279" s="550"/>
      <c r="B1279" s="447"/>
      <c r="C1279" s="438"/>
      <c r="D1279" s="440"/>
      <c r="E1279" s="442"/>
      <c r="F1279" s="551"/>
      <c r="G1279" s="446"/>
      <c r="H1279" s="448"/>
    </row>
    <row r="1280" spans="1:8">
      <c r="A1280" s="550"/>
      <c r="B1280" s="447"/>
      <c r="C1280" s="438"/>
      <c r="D1280" s="440"/>
      <c r="E1280" s="442"/>
      <c r="F1280" s="551"/>
      <c r="G1280" s="446"/>
      <c r="H1280" s="448"/>
    </row>
    <row r="1281" spans="1:8">
      <c r="A1281" s="550"/>
      <c r="B1281" s="447"/>
      <c r="C1281" s="438"/>
      <c r="D1281" s="440"/>
      <c r="E1281" s="442"/>
      <c r="F1281" s="551"/>
      <c r="G1281" s="446"/>
      <c r="H1281" s="556"/>
    </row>
    <row r="1282" spans="1:8">
      <c r="A1282" s="550"/>
      <c r="B1282" s="447"/>
      <c r="C1282" s="438"/>
      <c r="D1282" s="440"/>
      <c r="E1282" s="442"/>
      <c r="F1282" s="551"/>
      <c r="G1282" s="446"/>
      <c r="H1282" s="556"/>
    </row>
    <row r="1283" spans="1:8">
      <c r="A1283" s="550"/>
      <c r="B1283" s="447"/>
      <c r="C1283" s="438"/>
      <c r="D1283" s="440"/>
      <c r="E1283" s="442"/>
      <c r="F1283" s="551"/>
      <c r="G1283" s="446"/>
      <c r="H1283" s="556"/>
    </row>
    <row r="1284" spans="1:8">
      <c r="A1284" s="550"/>
      <c r="B1284" s="447"/>
      <c r="C1284" s="438"/>
      <c r="D1284" s="440"/>
      <c r="E1284" s="442"/>
      <c r="F1284" s="551"/>
      <c r="G1284" s="446"/>
      <c r="H1284" s="556"/>
    </row>
    <row r="1285" spans="1:8">
      <c r="A1285" s="550"/>
      <c r="B1285" s="447"/>
      <c r="C1285" s="555"/>
      <c r="D1285" s="450"/>
      <c r="E1285" s="445"/>
      <c r="F1285" s="551"/>
      <c r="G1285" s="446"/>
      <c r="H1285" s="556"/>
    </row>
    <row r="1286" spans="1:8">
      <c r="A1286" s="550"/>
      <c r="B1286" s="447"/>
      <c r="C1286" s="555"/>
      <c r="D1286" s="450"/>
      <c r="E1286" s="445"/>
      <c r="F1286" s="551"/>
      <c r="G1286" s="446"/>
      <c r="H1286" s="556"/>
    </row>
    <row r="1287" spans="1:8">
      <c r="A1287" s="550"/>
      <c r="B1287" s="447"/>
      <c r="C1287" s="555"/>
      <c r="D1287" s="450"/>
      <c r="E1287" s="445"/>
      <c r="F1287" s="551"/>
      <c r="G1287" s="446"/>
      <c r="H1287" s="556"/>
    </row>
    <row r="1288" spans="1:8">
      <c r="A1288" s="550"/>
      <c r="B1288" s="447"/>
      <c r="C1288" s="555"/>
      <c r="D1288" s="450"/>
      <c r="E1288" s="445"/>
      <c r="F1288" s="551"/>
      <c r="G1288" s="446"/>
      <c r="H1288" s="556"/>
    </row>
    <row r="1289" spans="1:8">
      <c r="A1289" s="550"/>
      <c r="B1289" s="447"/>
      <c r="C1289" s="555"/>
      <c r="D1289" s="450"/>
      <c r="E1289" s="445"/>
      <c r="F1289" s="551"/>
      <c r="G1289" s="446"/>
      <c r="H1289" s="556"/>
    </row>
    <row r="1290" spans="1:8">
      <c r="A1290" s="550"/>
      <c r="B1290" s="447"/>
      <c r="C1290" s="438"/>
      <c r="D1290" s="440"/>
      <c r="E1290" s="442"/>
      <c r="F1290" s="551"/>
      <c r="G1290" s="446"/>
      <c r="H1290" s="448"/>
    </row>
    <row r="1291" spans="1:8">
      <c r="A1291" s="550"/>
      <c r="B1291" s="447"/>
      <c r="C1291" s="438"/>
      <c r="D1291" s="440"/>
      <c r="E1291" s="442"/>
      <c r="F1291" s="443"/>
      <c r="G1291" s="444"/>
      <c r="H1291" s="448"/>
    </row>
    <row r="1292" spans="1:8">
      <c r="A1292" s="550"/>
      <c r="B1292" s="447"/>
      <c r="C1292" s="438"/>
      <c r="D1292" s="440"/>
      <c r="E1292" s="442"/>
      <c r="F1292" s="443"/>
      <c r="G1292" s="444"/>
      <c r="H1292" s="448"/>
    </row>
    <row r="1293" spans="1:8">
      <c r="A1293" s="550"/>
      <c r="B1293" s="447"/>
      <c r="C1293" s="438"/>
      <c r="D1293" s="440"/>
      <c r="E1293" s="442"/>
      <c r="F1293" s="443"/>
      <c r="G1293" s="444"/>
      <c r="H1293" s="448"/>
    </row>
    <row r="1294" spans="1:8">
      <c r="A1294" s="550"/>
      <c r="B1294" s="447"/>
      <c r="C1294" s="438"/>
      <c r="D1294" s="440"/>
      <c r="E1294" s="442"/>
      <c r="F1294" s="551"/>
      <c r="G1294" s="446"/>
      <c r="H1294" s="448"/>
    </row>
    <row r="1295" spans="1:8">
      <c r="A1295" s="550"/>
      <c r="B1295" s="447"/>
      <c r="C1295" s="438"/>
      <c r="D1295" s="440"/>
      <c r="E1295" s="442"/>
      <c r="F1295" s="443"/>
      <c r="G1295" s="444"/>
      <c r="H1295" s="448"/>
    </row>
    <row r="1296" spans="1:8">
      <c r="A1296" s="550"/>
      <c r="B1296" s="447"/>
      <c r="C1296" s="438"/>
      <c r="D1296" s="440"/>
      <c r="E1296" s="442"/>
      <c r="F1296" s="443"/>
      <c r="G1296" s="444"/>
      <c r="H1296" s="448"/>
    </row>
    <row r="1297" spans="1:8">
      <c r="A1297" s="550"/>
      <c r="B1297" s="447"/>
      <c r="C1297" s="438"/>
      <c r="D1297" s="440"/>
      <c r="E1297" s="442"/>
      <c r="F1297" s="443"/>
      <c r="G1297" s="444"/>
      <c r="H1297" s="448"/>
    </row>
    <row r="1298" spans="1:8">
      <c r="A1298" s="550"/>
      <c r="B1298" s="447"/>
      <c r="C1298" s="438"/>
      <c r="D1298" s="440"/>
      <c r="E1298" s="442"/>
      <c r="F1298" s="443"/>
      <c r="G1298" s="444"/>
      <c r="H1298" s="448"/>
    </row>
    <row r="1299" spans="1:8">
      <c r="A1299" s="550"/>
      <c r="B1299" s="447"/>
      <c r="C1299" s="438"/>
      <c r="D1299" s="440"/>
      <c r="E1299" s="442"/>
      <c r="F1299" s="443"/>
      <c r="G1299" s="444"/>
      <c r="H1299" s="448"/>
    </row>
    <row r="1300" spans="1:8">
      <c r="A1300" s="550"/>
      <c r="B1300" s="449"/>
      <c r="C1300" s="438"/>
      <c r="D1300" s="440"/>
      <c r="E1300" s="445"/>
      <c r="F1300" s="551"/>
      <c r="G1300" s="444"/>
      <c r="H1300" s="448"/>
    </row>
    <row r="1301" spans="1:8">
      <c r="A1301" s="550"/>
      <c r="B1301" s="449"/>
      <c r="C1301" s="438"/>
      <c r="D1301" s="440"/>
      <c r="E1301" s="442"/>
      <c r="F1301" s="443"/>
      <c r="G1301" s="444"/>
      <c r="H1301" s="448"/>
    </row>
    <row r="1302" spans="1:8">
      <c r="A1302" s="550"/>
      <c r="B1302" s="449"/>
      <c r="C1302" s="438"/>
      <c r="D1302" s="440"/>
      <c r="E1302" s="442"/>
      <c r="F1302" s="551"/>
      <c r="G1302" s="446"/>
      <c r="H1302" s="448"/>
    </row>
    <row r="1303" spans="1:8">
      <c r="A1303" s="550"/>
      <c r="B1303" s="449"/>
      <c r="C1303" s="438"/>
      <c r="D1303" s="440"/>
      <c r="E1303" s="445"/>
      <c r="F1303" s="443"/>
      <c r="G1303" s="444"/>
      <c r="H1303" s="448"/>
    </row>
    <row r="1304" spans="1:8">
      <c r="A1304" s="550"/>
      <c r="B1304" s="449"/>
      <c r="C1304" s="438"/>
      <c r="D1304" s="440"/>
      <c r="E1304" s="442"/>
      <c r="F1304" s="443"/>
      <c r="G1304" s="444"/>
      <c r="H1304" s="448"/>
    </row>
    <row r="1305" spans="1:8">
      <c r="A1305" s="550"/>
      <c r="B1305" s="449"/>
      <c r="C1305" s="438"/>
      <c r="D1305" s="440"/>
      <c r="E1305" s="442"/>
      <c r="F1305" s="443"/>
      <c r="G1305" s="444"/>
      <c r="H1305" s="448"/>
    </row>
    <row r="1306" spans="1:8">
      <c r="A1306" s="550"/>
      <c r="B1306" s="449"/>
      <c r="C1306" s="438"/>
      <c r="D1306" s="440"/>
      <c r="E1306" s="442"/>
      <c r="F1306" s="443"/>
      <c r="G1306" s="444"/>
      <c r="H1306" s="448"/>
    </row>
    <row r="1307" spans="1:8">
      <c r="A1307" s="550"/>
      <c r="B1307" s="449"/>
      <c r="C1307" s="438"/>
      <c r="D1307" s="440"/>
      <c r="E1307" s="442"/>
      <c r="F1307" s="443"/>
      <c r="G1307" s="444"/>
      <c r="H1307" s="448"/>
    </row>
    <row r="1308" spans="1:8">
      <c r="A1308" s="550"/>
      <c r="B1308" s="449"/>
      <c r="C1308" s="438"/>
      <c r="D1308" s="440"/>
      <c r="E1308" s="442"/>
      <c r="F1308" s="443"/>
      <c r="G1308" s="444"/>
      <c r="H1308" s="448"/>
    </row>
    <row r="1309" spans="1:8">
      <c r="A1309" s="550"/>
      <c r="B1309" s="449"/>
      <c r="C1309" s="438"/>
      <c r="D1309" s="440"/>
      <c r="E1309" s="442"/>
      <c r="F1309" s="551"/>
      <c r="G1309" s="446"/>
      <c r="H1309" s="448"/>
    </row>
    <row r="1310" spans="1:8">
      <c r="A1310" s="550"/>
      <c r="B1310" s="449"/>
      <c r="C1310" s="438"/>
      <c r="D1310" s="440"/>
      <c r="E1310" s="442"/>
      <c r="F1310" s="551"/>
      <c r="G1310" s="446"/>
      <c r="H1310" s="448"/>
    </row>
    <row r="1311" spans="1:8">
      <c r="A1311" s="550"/>
      <c r="B1311" s="447"/>
      <c r="C1311" s="438"/>
      <c r="D1311" s="440"/>
      <c r="E1311" s="442"/>
      <c r="F1311" s="551"/>
      <c r="G1311" s="446"/>
      <c r="H1311" s="448"/>
    </row>
    <row r="1312" spans="1:8">
      <c r="A1312" s="550"/>
      <c r="B1312" s="447"/>
      <c r="C1312" s="438"/>
      <c r="D1312" s="440"/>
      <c r="E1312" s="442"/>
      <c r="F1312" s="443"/>
      <c r="G1312" s="446"/>
      <c r="H1312" s="448"/>
    </row>
    <row r="1313" spans="1:8">
      <c r="A1313" s="550"/>
      <c r="B1313" s="447"/>
      <c r="C1313" s="438"/>
      <c r="D1313" s="440"/>
      <c r="E1313" s="442"/>
      <c r="F1313" s="443"/>
      <c r="G1313" s="446"/>
      <c r="H1313" s="448"/>
    </row>
    <row r="1314" spans="1:8">
      <c r="A1314" s="550"/>
      <c r="B1314" s="447"/>
      <c r="C1314" s="438"/>
      <c r="D1314" s="440"/>
      <c r="E1314" s="442"/>
      <c r="F1314" s="551"/>
      <c r="G1314" s="446"/>
      <c r="H1314" s="448"/>
    </row>
    <row r="1315" spans="1:8">
      <c r="A1315" s="550"/>
      <c r="B1315" s="447"/>
      <c r="C1315" s="438"/>
      <c r="D1315" s="440"/>
      <c r="E1315" s="442"/>
      <c r="F1315" s="551"/>
      <c r="G1315" s="446"/>
      <c r="H1315" s="448"/>
    </row>
    <row r="1316" spans="1:8">
      <c r="A1316" s="550"/>
      <c r="B1316" s="447"/>
      <c r="C1316" s="438"/>
      <c r="D1316" s="440"/>
      <c r="E1316" s="442"/>
      <c r="F1316" s="551"/>
      <c r="G1316" s="446"/>
      <c r="H1316" s="448"/>
    </row>
    <row r="1317" spans="1:8">
      <c r="A1317" s="550"/>
      <c r="B1317" s="447"/>
      <c r="C1317" s="438"/>
      <c r="D1317" s="440"/>
      <c r="E1317" s="442"/>
      <c r="F1317" s="551"/>
      <c r="G1317" s="446"/>
      <c r="H1317" s="556"/>
    </row>
    <row r="1318" spans="1:8">
      <c r="A1318" s="550"/>
      <c r="B1318" s="447"/>
      <c r="C1318" s="438"/>
      <c r="D1318" s="440"/>
      <c r="E1318" s="442"/>
      <c r="F1318" s="551"/>
      <c r="G1318" s="446"/>
      <c r="H1318" s="556"/>
    </row>
    <row r="1319" spans="1:8">
      <c r="A1319" s="550"/>
      <c r="B1319" s="447"/>
      <c r="C1319" s="555"/>
      <c r="D1319" s="450"/>
      <c r="E1319" s="445"/>
      <c r="F1319" s="551"/>
      <c r="G1319" s="446"/>
      <c r="H1319" s="556"/>
    </row>
    <row r="1320" spans="1:8">
      <c r="A1320" s="550"/>
      <c r="B1320" s="447"/>
      <c r="C1320" s="555"/>
      <c r="D1320" s="450"/>
      <c r="E1320" s="445"/>
      <c r="F1320" s="551"/>
      <c r="G1320" s="446"/>
      <c r="H1320" s="556"/>
    </row>
    <row r="1321" spans="1:8">
      <c r="A1321" s="550"/>
      <c r="B1321" s="447"/>
      <c r="C1321" s="555"/>
      <c r="D1321" s="450"/>
      <c r="E1321" s="445"/>
      <c r="F1321" s="551"/>
      <c r="G1321" s="446"/>
      <c r="H1321" s="556"/>
    </row>
    <row r="1322" spans="1:8">
      <c r="A1322" s="550"/>
      <c r="B1322" s="447"/>
      <c r="C1322" s="555"/>
      <c r="D1322" s="450"/>
      <c r="E1322" s="445"/>
      <c r="F1322" s="551"/>
      <c r="G1322" s="446"/>
      <c r="H1322" s="556"/>
    </row>
    <row r="1323" spans="1:8">
      <c r="A1323" s="550"/>
      <c r="B1323" s="447"/>
      <c r="C1323" s="555"/>
      <c r="D1323" s="450"/>
      <c r="E1323" s="445"/>
      <c r="F1323" s="551"/>
      <c r="G1323" s="446"/>
      <c r="H1323" s="556"/>
    </row>
    <row r="1324" spans="1:8">
      <c r="A1324" s="550"/>
      <c r="B1324" s="447"/>
      <c r="C1324" s="438"/>
      <c r="D1324" s="440"/>
      <c r="E1324" s="442"/>
      <c r="F1324" s="551"/>
      <c r="G1324" s="446"/>
      <c r="H1324" s="448"/>
    </row>
    <row r="1325" spans="1:8">
      <c r="A1325" s="550"/>
      <c r="B1325" s="449"/>
      <c r="C1325" s="438"/>
      <c r="D1325" s="440"/>
      <c r="E1325" s="442"/>
      <c r="F1325" s="443"/>
      <c r="G1325" s="444"/>
      <c r="H1325" s="448"/>
    </row>
    <row r="1326" spans="1:8">
      <c r="A1326" s="550"/>
      <c r="B1326" s="449"/>
      <c r="C1326" s="438"/>
      <c r="D1326" s="440"/>
      <c r="E1326" s="442"/>
      <c r="F1326" s="443"/>
      <c r="G1326" s="444"/>
      <c r="H1326" s="448"/>
    </row>
    <row r="1327" spans="1:8">
      <c r="A1327" s="550"/>
      <c r="B1327" s="449"/>
      <c r="C1327" s="438"/>
      <c r="D1327" s="440"/>
      <c r="E1327" s="442"/>
      <c r="F1327" s="443"/>
      <c r="G1327" s="444"/>
      <c r="H1327" s="448"/>
    </row>
    <row r="1328" spans="1:8">
      <c r="A1328" s="550"/>
      <c r="B1328" s="449"/>
      <c r="C1328" s="438"/>
      <c r="D1328" s="440"/>
      <c r="E1328" s="442"/>
      <c r="F1328" s="443"/>
      <c r="G1328" s="444"/>
      <c r="H1328" s="448"/>
    </row>
    <row r="1329" spans="1:8">
      <c r="A1329" s="550"/>
      <c r="B1329" s="449"/>
      <c r="C1329" s="438"/>
      <c r="D1329" s="440"/>
      <c r="E1329" s="442"/>
      <c r="F1329" s="443"/>
      <c r="G1329" s="444"/>
      <c r="H1329" s="448"/>
    </row>
    <row r="1330" spans="1:8">
      <c r="A1330" s="550"/>
      <c r="B1330" s="449"/>
      <c r="C1330" s="438"/>
      <c r="D1330" s="440"/>
      <c r="E1330" s="442"/>
      <c r="F1330" s="443"/>
      <c r="G1330" s="444"/>
      <c r="H1330" s="448"/>
    </row>
    <row r="1331" spans="1:8">
      <c r="A1331" s="550"/>
      <c r="B1331" s="449"/>
      <c r="C1331" s="438"/>
      <c r="D1331" s="440"/>
      <c r="E1331" s="442"/>
      <c r="F1331" s="443"/>
      <c r="G1331" s="444"/>
      <c r="H1331" s="448"/>
    </row>
    <row r="1332" spans="1:8">
      <c r="A1332" s="550"/>
      <c r="B1332" s="449"/>
      <c r="C1332" s="438"/>
      <c r="D1332" s="440"/>
      <c r="E1332" s="442"/>
      <c r="F1332" s="443"/>
      <c r="G1332" s="444"/>
      <c r="H1332" s="448"/>
    </row>
    <row r="1333" spans="1:8">
      <c r="A1333" s="550"/>
      <c r="B1333" s="449"/>
      <c r="C1333" s="438"/>
      <c r="D1333" s="440"/>
      <c r="E1333" s="442"/>
      <c r="F1333" s="443"/>
      <c r="G1333" s="444"/>
      <c r="H1333" s="448"/>
    </row>
    <row r="1334" spans="1:8">
      <c r="A1334" s="550"/>
      <c r="B1334" s="449"/>
      <c r="C1334" s="438"/>
      <c r="D1334" s="440"/>
      <c r="E1334" s="442"/>
      <c r="F1334" s="443"/>
      <c r="G1334" s="444"/>
      <c r="H1334" s="448"/>
    </row>
    <row r="1335" spans="1:8">
      <c r="A1335" s="550"/>
      <c r="B1335" s="449"/>
      <c r="C1335" s="438"/>
      <c r="D1335" s="440"/>
      <c r="E1335" s="442"/>
      <c r="F1335" s="443"/>
      <c r="G1335" s="444"/>
      <c r="H1335" s="448"/>
    </row>
    <row r="1336" spans="1:8">
      <c r="A1336" s="550"/>
      <c r="B1336" s="449"/>
      <c r="C1336" s="438"/>
      <c r="D1336" s="440"/>
      <c r="E1336" s="442"/>
      <c r="F1336" s="443"/>
      <c r="G1336" s="444"/>
      <c r="H1336" s="556"/>
    </row>
    <row r="1337" spans="1:8">
      <c r="A1337" s="550"/>
      <c r="B1337" s="449"/>
      <c r="C1337" s="555"/>
      <c r="D1337" s="450"/>
      <c r="E1337" s="445"/>
      <c r="F1337" s="551"/>
      <c r="G1337" s="446"/>
      <c r="H1337" s="556"/>
    </row>
    <row r="1338" spans="1:8">
      <c r="A1338" s="550"/>
      <c r="B1338" s="449"/>
      <c r="C1338" s="555"/>
      <c r="D1338" s="450"/>
      <c r="E1338" s="445"/>
      <c r="F1338" s="551"/>
      <c r="G1338" s="446"/>
      <c r="H1338" s="556"/>
    </row>
    <row r="1339" spans="1:8">
      <c r="A1339" s="550"/>
      <c r="B1339" s="449"/>
      <c r="C1339" s="555"/>
      <c r="D1339" s="450"/>
      <c r="E1339" s="445"/>
      <c r="F1339" s="551"/>
      <c r="G1339" s="446"/>
      <c r="H1339" s="556"/>
    </row>
    <row r="1340" spans="1:8">
      <c r="A1340" s="550"/>
      <c r="B1340" s="449"/>
      <c r="C1340" s="555"/>
      <c r="D1340" s="450"/>
      <c r="E1340" s="445"/>
      <c r="F1340" s="551"/>
      <c r="G1340" s="446"/>
      <c r="H1340" s="556"/>
    </row>
    <row r="1341" spans="1:8">
      <c r="A1341" s="550"/>
      <c r="B1341" s="449"/>
      <c r="C1341" s="438"/>
      <c r="D1341" s="440"/>
      <c r="E1341" s="442"/>
      <c r="F1341" s="443"/>
      <c r="G1341" s="444"/>
      <c r="H1341" s="448"/>
    </row>
    <row r="1342" spans="1:8">
      <c r="A1342" s="550"/>
      <c r="B1342" s="449"/>
      <c r="C1342" s="438"/>
      <c r="D1342" s="440"/>
      <c r="E1342" s="442"/>
      <c r="F1342" s="443"/>
      <c r="G1342" s="444"/>
      <c r="H1342" s="448"/>
    </row>
    <row r="1343" spans="1:8">
      <c r="A1343" s="550"/>
      <c r="B1343" s="449"/>
      <c r="C1343" s="438"/>
      <c r="D1343" s="440"/>
      <c r="E1343" s="442"/>
      <c r="F1343" s="443"/>
      <c r="G1343" s="444"/>
      <c r="H1343" s="448"/>
    </row>
    <row r="1344" spans="1:8">
      <c r="A1344" s="550"/>
      <c r="B1344" s="449"/>
      <c r="C1344" s="438"/>
      <c r="D1344" s="440"/>
      <c r="E1344" s="442"/>
      <c r="F1344" s="443"/>
      <c r="G1344" s="444"/>
      <c r="H1344" s="448"/>
    </row>
    <row r="1345" spans="1:8">
      <c r="A1345" s="550"/>
      <c r="B1345" s="449"/>
      <c r="C1345" s="438"/>
      <c r="D1345" s="440"/>
      <c r="E1345" s="442"/>
      <c r="F1345" s="443"/>
      <c r="G1345" s="444"/>
      <c r="H1345" s="448"/>
    </row>
    <row r="1346" spans="1:8">
      <c r="A1346" s="550"/>
      <c r="B1346" s="449"/>
      <c r="C1346" s="438"/>
      <c r="D1346" s="440"/>
      <c r="E1346" s="442"/>
      <c r="F1346" s="443"/>
      <c r="G1346" s="444"/>
      <c r="H1346" s="448"/>
    </row>
    <row r="1347" spans="1:8">
      <c r="A1347" s="550"/>
      <c r="B1347" s="449"/>
      <c r="C1347" s="438"/>
      <c r="D1347" s="440"/>
      <c r="E1347" s="442"/>
      <c r="F1347" s="443"/>
      <c r="G1347" s="444"/>
      <c r="H1347" s="448"/>
    </row>
    <row r="1348" spans="1:8">
      <c r="A1348" s="550"/>
      <c r="B1348" s="449"/>
      <c r="C1348" s="438"/>
      <c r="D1348" s="440"/>
      <c r="E1348" s="442"/>
      <c r="F1348" s="443"/>
      <c r="G1348" s="444"/>
      <c r="H1348" s="448"/>
    </row>
    <row r="1349" spans="1:8">
      <c r="A1349" s="550"/>
      <c r="B1349" s="449"/>
      <c r="C1349" s="438"/>
      <c r="D1349" s="450"/>
      <c r="E1349" s="442"/>
      <c r="F1349" s="443"/>
      <c r="G1349" s="444"/>
      <c r="H1349" s="556"/>
    </row>
    <row r="1350" spans="1:8" ht="20.25">
      <c r="A1350" s="550"/>
      <c r="B1350" s="447"/>
      <c r="C1350" s="552"/>
      <c r="D1350" s="553"/>
      <c r="E1350" s="442"/>
      <c r="F1350" s="443"/>
      <c r="G1350" s="444"/>
      <c r="H1350" s="554"/>
    </row>
    <row r="1351" spans="1:8" ht="20.25">
      <c r="A1351" s="550"/>
      <c r="B1351" s="447"/>
      <c r="C1351" s="552"/>
      <c r="D1351" s="553"/>
      <c r="E1351" s="442"/>
      <c r="F1351" s="443"/>
      <c r="G1351" s="444"/>
      <c r="H1351" s="554"/>
    </row>
    <row r="1352" spans="1:8">
      <c r="A1352" s="550"/>
      <c r="B1352" s="449"/>
      <c r="C1352" s="438"/>
      <c r="D1352" s="440"/>
      <c r="E1352" s="442"/>
      <c r="F1352" s="443"/>
      <c r="G1352" s="444"/>
      <c r="H1352" s="448"/>
    </row>
    <row r="1353" spans="1:8">
      <c r="A1353" s="550"/>
      <c r="B1353" s="449"/>
      <c r="C1353" s="438"/>
      <c r="D1353" s="440"/>
      <c r="E1353" s="442"/>
      <c r="F1353" s="443"/>
      <c r="G1353" s="444"/>
      <c r="H1353" s="448"/>
    </row>
    <row r="1354" spans="1:8">
      <c r="A1354" s="550"/>
      <c r="B1354" s="449"/>
      <c r="C1354" s="438"/>
      <c r="D1354" s="440"/>
      <c r="E1354" s="442"/>
      <c r="F1354" s="443"/>
      <c r="G1354" s="444"/>
      <c r="H1354" s="448"/>
    </row>
    <row r="1355" spans="1:8">
      <c r="A1355" s="550"/>
      <c r="B1355" s="449"/>
      <c r="C1355" s="438"/>
      <c r="D1355" s="440"/>
      <c r="E1355" s="445"/>
      <c r="F1355" s="443"/>
      <c r="G1355" s="444"/>
      <c r="H1355" s="448"/>
    </row>
    <row r="1356" spans="1:8">
      <c r="A1356" s="550"/>
      <c r="B1356" s="449"/>
      <c r="C1356" s="438"/>
      <c r="D1356" s="440"/>
      <c r="E1356" s="442"/>
      <c r="F1356" s="443"/>
      <c r="G1356" s="444"/>
      <c r="H1356" s="448"/>
    </row>
    <row r="1357" spans="1:8">
      <c r="A1357" s="550"/>
      <c r="B1357" s="449"/>
      <c r="C1357" s="555"/>
      <c r="D1357" s="450"/>
      <c r="E1357" s="442"/>
      <c r="F1357" s="551"/>
      <c r="G1357" s="446"/>
      <c r="H1357" s="556"/>
    </row>
    <row r="1358" spans="1:8">
      <c r="A1358" s="550"/>
      <c r="B1358" s="449"/>
      <c r="C1358" s="438"/>
      <c r="D1358" s="440"/>
      <c r="E1358" s="442"/>
      <c r="F1358" s="443"/>
      <c r="G1358" s="444"/>
      <c r="H1358" s="448"/>
    </row>
    <row r="1359" spans="1:8">
      <c r="A1359" s="550"/>
      <c r="B1359" s="449"/>
      <c r="C1359" s="438"/>
      <c r="D1359" s="440"/>
      <c r="E1359" s="442"/>
      <c r="F1359" s="551"/>
      <c r="G1359" s="444"/>
      <c r="H1359" s="448"/>
    </row>
    <row r="1360" spans="1:8">
      <c r="A1360" s="550"/>
      <c r="B1360" s="449"/>
      <c r="C1360" s="438"/>
      <c r="D1360" s="440"/>
      <c r="E1360" s="442"/>
      <c r="F1360" s="551"/>
      <c r="G1360" s="444"/>
      <c r="H1360" s="448"/>
    </row>
    <row r="1361" spans="1:8">
      <c r="A1361" s="550"/>
      <c r="B1361" s="449"/>
      <c r="C1361" s="438"/>
      <c r="D1361" s="440"/>
      <c r="E1361" s="442"/>
      <c r="F1361" s="443"/>
      <c r="G1361" s="444"/>
      <c r="H1361" s="448"/>
    </row>
    <row r="1362" spans="1:8">
      <c r="A1362" s="550"/>
      <c r="B1362" s="447"/>
      <c r="C1362" s="438"/>
      <c r="D1362" s="440"/>
      <c r="E1362" s="442"/>
      <c r="F1362" s="551"/>
      <c r="G1362" s="446"/>
      <c r="H1362" s="448"/>
    </row>
    <row r="1363" spans="1:8">
      <c r="A1363" s="550"/>
      <c r="B1363" s="447"/>
      <c r="C1363" s="438"/>
      <c r="D1363" s="440"/>
      <c r="E1363" s="442"/>
      <c r="F1363" s="551"/>
      <c r="G1363" s="446"/>
      <c r="H1363" s="448"/>
    </row>
    <row r="1364" spans="1:8">
      <c r="A1364" s="550"/>
      <c r="B1364" s="447"/>
      <c r="C1364" s="438"/>
      <c r="D1364" s="440"/>
      <c r="E1364" s="442"/>
      <c r="F1364" s="551"/>
      <c r="G1364" s="446"/>
      <c r="H1364" s="556"/>
    </row>
    <row r="1365" spans="1:8">
      <c r="A1365" s="550"/>
      <c r="B1365" s="447"/>
      <c r="C1365" s="438"/>
      <c r="D1365" s="440"/>
      <c r="E1365" s="442"/>
      <c r="F1365" s="551"/>
      <c r="G1365" s="446"/>
      <c r="H1365" s="556"/>
    </row>
    <row r="1366" spans="1:8">
      <c r="A1366" s="550"/>
      <c r="B1366" s="447"/>
      <c r="C1366" s="438"/>
      <c r="D1366" s="440"/>
      <c r="E1366" s="442"/>
      <c r="F1366" s="551"/>
      <c r="G1366" s="446"/>
      <c r="H1366" s="556"/>
    </row>
    <row r="1367" spans="1:8">
      <c r="A1367" s="550"/>
      <c r="B1367" s="447"/>
      <c r="C1367" s="438"/>
      <c r="D1367" s="440"/>
      <c r="E1367" s="442"/>
      <c r="F1367" s="551"/>
      <c r="G1367" s="446"/>
      <c r="H1367" s="556"/>
    </row>
    <row r="1368" spans="1:8">
      <c r="A1368" s="550"/>
      <c r="B1368" s="447"/>
      <c r="C1368" s="555"/>
      <c r="D1368" s="450"/>
      <c r="E1368" s="445"/>
      <c r="F1368" s="551"/>
      <c r="G1368" s="446"/>
      <c r="H1368" s="556"/>
    </row>
    <row r="1369" spans="1:8">
      <c r="A1369" s="550"/>
      <c r="B1369" s="447"/>
      <c r="C1369" s="555"/>
      <c r="D1369" s="450"/>
      <c r="E1369" s="445"/>
      <c r="F1369" s="551"/>
      <c r="G1369" s="446"/>
      <c r="H1369" s="556"/>
    </row>
    <row r="1370" spans="1:8">
      <c r="A1370" s="550"/>
      <c r="B1370" s="447"/>
      <c r="C1370" s="555"/>
      <c r="D1370" s="450"/>
      <c r="E1370" s="445"/>
      <c r="F1370" s="551"/>
      <c r="G1370" s="446"/>
      <c r="H1370" s="556"/>
    </row>
    <row r="1371" spans="1:8">
      <c r="A1371" s="550"/>
      <c r="B1371" s="447"/>
      <c r="C1371" s="555"/>
      <c r="D1371" s="450"/>
      <c r="E1371" s="445"/>
      <c r="F1371" s="551"/>
      <c r="G1371" s="446"/>
      <c r="H1371" s="556"/>
    </row>
    <row r="1372" spans="1:8">
      <c r="A1372" s="550"/>
      <c r="B1372" s="447"/>
      <c r="C1372" s="555"/>
      <c r="D1372" s="450"/>
      <c r="E1372" s="445"/>
      <c r="F1372" s="551"/>
      <c r="G1372" s="446"/>
      <c r="H1372" s="556"/>
    </row>
    <row r="1373" spans="1:8">
      <c r="A1373" s="550"/>
      <c r="B1373" s="447"/>
      <c r="C1373" s="438"/>
      <c r="D1373" s="440"/>
      <c r="E1373" s="442"/>
      <c r="F1373" s="551"/>
      <c r="G1373" s="446"/>
      <c r="H1373" s="448"/>
    </row>
    <row r="1374" spans="1:8">
      <c r="A1374" s="550"/>
      <c r="B1374" s="447"/>
      <c r="C1374" s="438"/>
      <c r="D1374" s="440"/>
      <c r="E1374" s="442"/>
      <c r="F1374" s="443"/>
      <c r="G1374" s="444"/>
      <c r="H1374" s="448"/>
    </row>
    <row r="1375" spans="1:8">
      <c r="A1375" s="550"/>
      <c r="B1375" s="447"/>
      <c r="C1375" s="438"/>
      <c r="D1375" s="440"/>
      <c r="E1375" s="442"/>
      <c r="F1375" s="443"/>
      <c r="G1375" s="444"/>
      <c r="H1375" s="448"/>
    </row>
    <row r="1376" spans="1:8">
      <c r="A1376" s="550"/>
      <c r="B1376" s="447"/>
      <c r="C1376" s="438"/>
      <c r="D1376" s="440"/>
      <c r="E1376" s="442"/>
      <c r="F1376" s="443"/>
      <c r="G1376" s="444"/>
      <c r="H1376" s="448"/>
    </row>
    <row r="1377" spans="1:8">
      <c r="A1377" s="550"/>
      <c r="B1377" s="447"/>
      <c r="C1377" s="438"/>
      <c r="D1377" s="440"/>
      <c r="E1377" s="442"/>
      <c r="F1377" s="551"/>
      <c r="G1377" s="446"/>
      <c r="H1377" s="448"/>
    </row>
    <row r="1378" spans="1:8">
      <c r="A1378" s="550"/>
      <c r="B1378" s="447"/>
      <c r="C1378" s="438"/>
      <c r="D1378" s="440"/>
      <c r="E1378" s="442"/>
      <c r="F1378" s="443"/>
      <c r="G1378" s="444"/>
      <c r="H1378" s="448"/>
    </row>
    <row r="1379" spans="1:8">
      <c r="A1379" s="550"/>
      <c r="B1379" s="447"/>
      <c r="C1379" s="438"/>
      <c r="D1379" s="440"/>
      <c r="E1379" s="442"/>
      <c r="F1379" s="443"/>
      <c r="G1379" s="444"/>
      <c r="H1379" s="448"/>
    </row>
    <row r="1380" spans="1:8">
      <c r="A1380" s="550"/>
      <c r="B1380" s="447"/>
      <c r="C1380" s="438"/>
      <c r="D1380" s="440"/>
      <c r="E1380" s="442"/>
      <c r="F1380" s="443"/>
      <c r="G1380" s="444"/>
      <c r="H1380" s="448"/>
    </row>
    <row r="1381" spans="1:8">
      <c r="A1381" s="550"/>
      <c r="B1381" s="447"/>
      <c r="C1381" s="438"/>
      <c r="D1381" s="440"/>
      <c r="E1381" s="442"/>
      <c r="F1381" s="443"/>
      <c r="G1381" s="444"/>
      <c r="H1381" s="448"/>
    </row>
    <row r="1382" spans="1:8">
      <c r="A1382" s="550"/>
      <c r="B1382" s="447"/>
      <c r="C1382" s="438"/>
      <c r="D1382" s="440"/>
      <c r="E1382" s="442"/>
      <c r="F1382" s="443"/>
      <c r="G1382" s="444"/>
      <c r="H1382" s="448"/>
    </row>
    <row r="1383" spans="1:8">
      <c r="A1383" s="550"/>
      <c r="B1383" s="449"/>
      <c r="C1383" s="438"/>
      <c r="D1383" s="440"/>
      <c r="E1383" s="445"/>
      <c r="F1383" s="551"/>
      <c r="G1383" s="444"/>
      <c r="H1383" s="448"/>
    </row>
    <row r="1384" spans="1:8">
      <c r="A1384" s="550"/>
      <c r="B1384" s="449"/>
      <c r="C1384" s="438"/>
      <c r="D1384" s="440"/>
      <c r="E1384" s="442"/>
      <c r="F1384" s="443"/>
      <c r="G1384" s="444"/>
      <c r="H1384" s="448"/>
    </row>
    <row r="1385" spans="1:8">
      <c r="A1385" s="550"/>
      <c r="B1385" s="449"/>
      <c r="C1385" s="438"/>
      <c r="D1385" s="440"/>
      <c r="E1385" s="442"/>
      <c r="F1385" s="551"/>
      <c r="G1385" s="446"/>
      <c r="H1385" s="448"/>
    </row>
    <row r="1386" spans="1:8">
      <c r="A1386" s="550"/>
      <c r="B1386" s="449"/>
      <c r="C1386" s="438"/>
      <c r="D1386" s="440"/>
      <c r="E1386" s="445"/>
      <c r="F1386" s="443"/>
      <c r="G1386" s="444"/>
      <c r="H1386" s="448"/>
    </row>
    <row r="1387" spans="1:8">
      <c r="A1387" s="550"/>
      <c r="B1387" s="449"/>
      <c r="C1387" s="438"/>
      <c r="D1387" s="440"/>
      <c r="E1387" s="442"/>
      <c r="F1387" s="443"/>
      <c r="G1387" s="444"/>
      <c r="H1387" s="448"/>
    </row>
    <row r="1388" spans="1:8">
      <c r="A1388" s="550"/>
      <c r="B1388" s="449"/>
      <c r="C1388" s="438"/>
      <c r="D1388" s="440"/>
      <c r="E1388" s="442"/>
      <c r="F1388" s="443"/>
      <c r="G1388" s="444"/>
      <c r="H1388" s="448"/>
    </row>
    <row r="1389" spans="1:8">
      <c r="A1389" s="550"/>
      <c r="B1389" s="449"/>
      <c r="C1389" s="438"/>
      <c r="D1389" s="440"/>
      <c r="E1389" s="442"/>
      <c r="F1389" s="443"/>
      <c r="G1389" s="444"/>
      <c r="H1389" s="448"/>
    </row>
    <row r="1390" spans="1:8">
      <c r="A1390" s="550"/>
      <c r="B1390" s="449"/>
      <c r="C1390" s="438"/>
      <c r="D1390" s="440"/>
      <c r="E1390" s="442"/>
      <c r="F1390" s="443"/>
      <c r="G1390" s="444"/>
      <c r="H1390" s="448"/>
    </row>
    <row r="1391" spans="1:8">
      <c r="A1391" s="550"/>
      <c r="B1391" s="449"/>
      <c r="C1391" s="438"/>
      <c r="D1391" s="440"/>
      <c r="E1391" s="442"/>
      <c r="F1391" s="443"/>
      <c r="G1391" s="444"/>
      <c r="H1391" s="448"/>
    </row>
    <row r="1392" spans="1:8">
      <c r="A1392" s="550"/>
      <c r="B1392" s="449"/>
      <c r="C1392" s="438"/>
      <c r="D1392" s="440"/>
      <c r="E1392" s="442"/>
      <c r="F1392" s="443"/>
      <c r="G1392" s="444"/>
      <c r="H1392" s="448"/>
    </row>
    <row r="1393" spans="1:8">
      <c r="A1393" s="550"/>
      <c r="B1393" s="449"/>
      <c r="C1393" s="438"/>
      <c r="D1393" s="440"/>
      <c r="E1393" s="442"/>
      <c r="F1393" s="443"/>
      <c r="G1393" s="444"/>
      <c r="H1393" s="448"/>
    </row>
    <row r="1394" spans="1:8">
      <c r="A1394" s="550"/>
      <c r="B1394" s="449"/>
      <c r="C1394" s="438"/>
      <c r="D1394" s="440"/>
      <c r="E1394" s="442"/>
      <c r="F1394" s="443"/>
      <c r="G1394" s="444"/>
      <c r="H1394" s="448"/>
    </row>
    <row r="1395" spans="1:8">
      <c r="A1395" s="550"/>
      <c r="B1395" s="449"/>
      <c r="C1395" s="438"/>
      <c r="D1395" s="440"/>
      <c r="E1395" s="442"/>
      <c r="F1395" s="443"/>
      <c r="G1395" s="444"/>
      <c r="H1395" s="448"/>
    </row>
    <row r="1396" spans="1:8">
      <c r="A1396" s="550"/>
      <c r="B1396" s="449"/>
      <c r="C1396" s="438"/>
      <c r="D1396" s="440"/>
      <c r="E1396" s="442"/>
      <c r="F1396" s="443"/>
      <c r="G1396" s="444"/>
      <c r="H1396" s="448"/>
    </row>
    <row r="1397" spans="1:8">
      <c r="A1397" s="550"/>
      <c r="B1397" s="449"/>
      <c r="C1397" s="438"/>
      <c r="D1397" s="440"/>
      <c r="E1397" s="442"/>
      <c r="F1397" s="443"/>
      <c r="G1397" s="444"/>
      <c r="H1397" s="448"/>
    </row>
    <row r="1398" spans="1:8">
      <c r="A1398" s="550"/>
      <c r="B1398" s="449"/>
      <c r="C1398" s="438"/>
      <c r="D1398" s="440"/>
      <c r="E1398" s="442"/>
      <c r="F1398" s="443"/>
      <c r="G1398" s="444"/>
      <c r="H1398" s="448"/>
    </row>
    <row r="1399" spans="1:8">
      <c r="A1399" s="550"/>
      <c r="B1399" s="449"/>
      <c r="C1399" s="438"/>
      <c r="D1399" s="440"/>
      <c r="E1399" s="442"/>
      <c r="F1399" s="443"/>
      <c r="G1399" s="444"/>
      <c r="H1399" s="448"/>
    </row>
    <row r="1400" spans="1:8">
      <c r="A1400" s="550"/>
      <c r="B1400" s="449"/>
      <c r="C1400" s="438"/>
      <c r="D1400" s="440"/>
      <c r="E1400" s="442"/>
      <c r="F1400" s="443"/>
      <c r="G1400" s="444"/>
      <c r="H1400" s="448"/>
    </row>
    <row r="1401" spans="1:8">
      <c r="A1401" s="550"/>
      <c r="B1401" s="449"/>
      <c r="C1401" s="438"/>
      <c r="D1401" s="440"/>
      <c r="E1401" s="442"/>
      <c r="F1401" s="443"/>
      <c r="G1401" s="444"/>
      <c r="H1401" s="448"/>
    </row>
    <row r="1402" spans="1:8">
      <c r="A1402" s="550"/>
      <c r="B1402" s="449"/>
      <c r="C1402" s="438"/>
      <c r="D1402" s="440"/>
      <c r="E1402" s="442"/>
      <c r="F1402" s="443"/>
      <c r="G1402" s="444"/>
      <c r="H1402" s="448"/>
    </row>
    <row r="1403" spans="1:8">
      <c r="A1403" s="550"/>
      <c r="B1403" s="449"/>
      <c r="C1403" s="438"/>
      <c r="D1403" s="440"/>
      <c r="E1403" s="442"/>
      <c r="F1403" s="443"/>
      <c r="G1403" s="444"/>
      <c r="H1403" s="448"/>
    </row>
    <row r="1404" spans="1:8">
      <c r="A1404" s="550"/>
      <c r="B1404" s="449"/>
      <c r="C1404" s="438"/>
      <c r="D1404" s="440"/>
      <c r="E1404" s="442"/>
      <c r="F1404" s="443"/>
      <c r="G1404" s="444"/>
      <c r="H1404" s="448"/>
    </row>
    <row r="1405" spans="1:8">
      <c r="A1405" s="550"/>
      <c r="B1405" s="449"/>
      <c r="C1405" s="438"/>
      <c r="D1405" s="440"/>
      <c r="E1405" s="442"/>
      <c r="F1405" s="443"/>
      <c r="G1405" s="444"/>
      <c r="H1405" s="448"/>
    </row>
    <row r="1406" spans="1:8">
      <c r="A1406" s="550"/>
      <c r="B1406" s="449"/>
      <c r="C1406" s="438"/>
      <c r="D1406" s="440"/>
      <c r="E1406" s="442"/>
      <c r="F1406" s="443"/>
      <c r="G1406" s="444"/>
      <c r="H1406" s="448"/>
    </row>
    <row r="1407" spans="1:8">
      <c r="A1407" s="550"/>
      <c r="B1407" s="449"/>
      <c r="C1407" s="438"/>
      <c r="D1407" s="440"/>
      <c r="E1407" s="442"/>
      <c r="F1407" s="443"/>
      <c r="G1407" s="444"/>
      <c r="H1407" s="448"/>
    </row>
    <row r="1408" spans="1:8">
      <c r="A1408" s="550"/>
      <c r="B1408" s="449"/>
      <c r="C1408" s="438"/>
      <c r="D1408" s="440"/>
      <c r="E1408" s="442"/>
      <c r="F1408" s="443"/>
      <c r="G1408" s="444"/>
      <c r="H1408" s="448"/>
    </row>
    <row r="1409" spans="1:8">
      <c r="A1409" s="550"/>
      <c r="B1409" s="449"/>
      <c r="C1409" s="438"/>
      <c r="D1409" s="440"/>
      <c r="E1409" s="442"/>
      <c r="F1409" s="443"/>
      <c r="G1409" s="444"/>
      <c r="H1409" s="448"/>
    </row>
    <row r="1410" spans="1:8">
      <c r="A1410" s="550"/>
      <c r="B1410" s="449"/>
      <c r="C1410" s="438"/>
      <c r="D1410" s="440"/>
      <c r="E1410" s="442"/>
      <c r="F1410" s="443"/>
      <c r="G1410" s="444"/>
      <c r="H1410" s="448"/>
    </row>
    <row r="1411" spans="1:8">
      <c r="A1411" s="550"/>
      <c r="B1411" s="449"/>
      <c r="C1411" s="438"/>
      <c r="D1411" s="440"/>
      <c r="E1411" s="442"/>
      <c r="F1411" s="443"/>
      <c r="G1411" s="444"/>
      <c r="H1411" s="448"/>
    </row>
    <row r="1412" spans="1:8">
      <c r="A1412" s="550"/>
      <c r="B1412" s="449"/>
      <c r="C1412" s="438"/>
      <c r="D1412" s="440"/>
      <c r="E1412" s="442"/>
      <c r="F1412" s="443"/>
      <c r="G1412" s="444"/>
      <c r="H1412" s="448"/>
    </row>
    <row r="1413" spans="1:8">
      <c r="A1413" s="550"/>
      <c r="B1413" s="449"/>
      <c r="C1413" s="438"/>
      <c r="D1413" s="440"/>
      <c r="E1413" s="442"/>
      <c r="F1413" s="443"/>
      <c r="G1413" s="444"/>
      <c r="H1413" s="448"/>
    </row>
    <row r="1414" spans="1:8">
      <c r="A1414" s="550"/>
      <c r="B1414" s="449"/>
      <c r="C1414" s="438"/>
      <c r="D1414" s="440"/>
      <c r="E1414" s="442"/>
      <c r="F1414" s="443"/>
      <c r="G1414" s="444"/>
      <c r="H1414" s="448"/>
    </row>
    <row r="1415" spans="1:8">
      <c r="A1415" s="550"/>
      <c r="B1415" s="449"/>
      <c r="C1415" s="438"/>
      <c r="D1415" s="440"/>
      <c r="E1415" s="442"/>
      <c r="F1415" s="443"/>
      <c r="G1415" s="444"/>
      <c r="H1415" s="448"/>
    </row>
    <row r="1416" spans="1:8">
      <c r="A1416" s="550"/>
      <c r="B1416" s="449"/>
      <c r="C1416" s="438"/>
      <c r="D1416" s="440"/>
      <c r="E1416" s="442"/>
      <c r="F1416" s="443"/>
      <c r="G1416" s="444"/>
      <c r="H1416" s="448"/>
    </row>
    <row r="1417" spans="1:8">
      <c r="A1417" s="550"/>
      <c r="B1417" s="449"/>
      <c r="C1417" s="438"/>
      <c r="D1417" s="440"/>
      <c r="E1417" s="442"/>
      <c r="F1417" s="443"/>
      <c r="G1417" s="444"/>
      <c r="H1417" s="448"/>
    </row>
    <row r="1418" spans="1:8">
      <c r="A1418" s="550"/>
      <c r="B1418" s="449"/>
      <c r="C1418" s="438"/>
      <c r="D1418" s="440"/>
      <c r="E1418" s="442"/>
      <c r="F1418" s="443"/>
      <c r="G1418" s="444"/>
      <c r="H1418" s="448"/>
    </row>
    <row r="1419" spans="1:8">
      <c r="A1419" s="550"/>
      <c r="B1419" s="449"/>
      <c r="C1419" s="438"/>
      <c r="D1419" s="440"/>
      <c r="E1419" s="442"/>
      <c r="F1419" s="443"/>
      <c r="G1419" s="444"/>
      <c r="H1419" s="448"/>
    </row>
    <row r="1420" spans="1:8">
      <c r="A1420" s="550"/>
      <c r="B1420" s="449"/>
      <c r="C1420" s="438"/>
      <c r="D1420" s="440"/>
      <c r="E1420" s="442"/>
      <c r="F1420" s="443"/>
      <c r="G1420" s="444"/>
      <c r="H1420" s="448"/>
    </row>
    <row r="1421" spans="1:8">
      <c r="A1421" s="550"/>
      <c r="B1421" s="449"/>
      <c r="C1421" s="438"/>
      <c r="D1421" s="440"/>
      <c r="E1421" s="442"/>
      <c r="F1421" s="443"/>
      <c r="G1421" s="444"/>
      <c r="H1421" s="448"/>
    </row>
    <row r="1422" spans="1:8">
      <c r="A1422" s="550"/>
      <c r="B1422" s="449"/>
      <c r="C1422" s="438"/>
      <c r="D1422" s="440"/>
      <c r="E1422" s="442"/>
      <c r="F1422" s="443"/>
      <c r="G1422" s="444"/>
      <c r="H1422" s="448"/>
    </row>
    <row r="1423" spans="1:8">
      <c r="A1423" s="550"/>
      <c r="B1423" s="449"/>
      <c r="C1423" s="438"/>
      <c r="D1423" s="440"/>
      <c r="E1423" s="442"/>
      <c r="F1423" s="443"/>
      <c r="G1423" s="444"/>
      <c r="H1423" s="448"/>
    </row>
    <row r="1424" spans="1:8">
      <c r="A1424" s="550"/>
      <c r="B1424" s="449"/>
      <c r="C1424" s="438"/>
      <c r="D1424" s="440"/>
      <c r="E1424" s="442"/>
      <c r="F1424" s="443"/>
      <c r="G1424" s="444"/>
      <c r="H1424" s="448"/>
    </row>
    <row r="1425" spans="1:8">
      <c r="A1425" s="550"/>
      <c r="B1425" s="449"/>
      <c r="C1425" s="438"/>
      <c r="D1425" s="440"/>
      <c r="E1425" s="442"/>
      <c r="F1425" s="443"/>
      <c r="G1425" s="444"/>
      <c r="H1425" s="448"/>
    </row>
    <row r="1426" spans="1:8">
      <c r="A1426" s="550"/>
      <c r="B1426" s="449"/>
      <c r="C1426" s="438"/>
      <c r="D1426" s="440"/>
      <c r="E1426" s="442"/>
      <c r="F1426" s="443"/>
      <c r="G1426" s="444"/>
      <c r="H1426" s="448"/>
    </row>
    <row r="1427" spans="1:8">
      <c r="A1427" s="550"/>
      <c r="B1427" s="449"/>
      <c r="C1427" s="438"/>
      <c r="D1427" s="440"/>
      <c r="E1427" s="442"/>
      <c r="F1427" s="443"/>
      <c r="G1427" s="444"/>
      <c r="H1427" s="448"/>
    </row>
    <row r="1428" spans="1:8">
      <c r="A1428" s="550"/>
      <c r="B1428" s="449"/>
      <c r="C1428" s="438"/>
      <c r="D1428" s="440"/>
      <c r="E1428" s="442"/>
      <c r="F1428" s="443"/>
      <c r="G1428" s="444"/>
      <c r="H1428" s="448"/>
    </row>
    <row r="1429" spans="1:8">
      <c r="A1429" s="550"/>
      <c r="B1429" s="449"/>
      <c r="C1429" s="438"/>
      <c r="D1429" s="440"/>
      <c r="E1429" s="442"/>
      <c r="F1429" s="443"/>
      <c r="G1429" s="444"/>
      <c r="H1429" s="448"/>
    </row>
    <row r="1430" spans="1:8">
      <c r="A1430" s="550"/>
      <c r="B1430" s="449"/>
      <c r="C1430" s="438"/>
      <c r="D1430" s="440"/>
      <c r="E1430" s="442"/>
      <c r="F1430" s="443"/>
      <c r="G1430" s="444"/>
      <c r="H1430" s="448"/>
    </row>
    <row r="1431" spans="1:8">
      <c r="A1431" s="550"/>
      <c r="B1431" s="449"/>
      <c r="C1431" s="438"/>
      <c r="D1431" s="440"/>
      <c r="E1431" s="442"/>
      <c r="F1431" s="443"/>
      <c r="G1431" s="444"/>
      <c r="H1431" s="448"/>
    </row>
    <row r="1432" spans="1:8">
      <c r="A1432" s="550"/>
      <c r="B1432" s="449"/>
      <c r="C1432" s="438"/>
      <c r="D1432" s="440"/>
      <c r="E1432" s="442"/>
      <c r="F1432" s="443"/>
      <c r="G1432" s="444"/>
      <c r="H1432" s="448"/>
    </row>
    <row r="1433" spans="1:8">
      <c r="A1433" s="550"/>
      <c r="B1433" s="449"/>
      <c r="C1433" s="438"/>
      <c r="D1433" s="440"/>
      <c r="E1433" s="442"/>
      <c r="F1433" s="443"/>
      <c r="G1433" s="444"/>
      <c r="H1433" s="448"/>
    </row>
    <row r="1434" spans="1:8">
      <c r="A1434" s="550"/>
      <c r="B1434" s="449"/>
      <c r="C1434" s="438"/>
      <c r="D1434" s="440"/>
      <c r="E1434" s="442"/>
      <c r="F1434" s="443"/>
      <c r="G1434" s="444"/>
      <c r="H1434" s="448"/>
    </row>
    <row r="1435" spans="1:8">
      <c r="A1435" s="550"/>
      <c r="B1435" s="449"/>
      <c r="C1435" s="438"/>
      <c r="D1435" s="440"/>
      <c r="E1435" s="442"/>
      <c r="F1435" s="443"/>
      <c r="G1435" s="444"/>
      <c r="H1435" s="448"/>
    </row>
    <row r="1436" spans="1:8">
      <c r="A1436" s="550"/>
      <c r="B1436" s="449"/>
      <c r="C1436" s="438"/>
      <c r="D1436" s="440"/>
      <c r="E1436" s="442"/>
      <c r="F1436" s="443"/>
      <c r="G1436" s="444"/>
      <c r="H1436" s="448"/>
    </row>
    <row r="1437" spans="1:8">
      <c r="A1437" s="550"/>
      <c r="B1437" s="449"/>
      <c r="C1437" s="438"/>
      <c r="D1437" s="440"/>
      <c r="E1437" s="442"/>
      <c r="F1437" s="443"/>
      <c r="G1437" s="444"/>
      <c r="H1437" s="448"/>
    </row>
    <row r="1438" spans="1:8">
      <c r="A1438" s="550"/>
      <c r="B1438" s="449"/>
      <c r="C1438" s="438"/>
      <c r="D1438" s="440"/>
      <c r="E1438" s="442"/>
      <c r="F1438" s="443"/>
      <c r="G1438" s="444"/>
      <c r="H1438" s="448"/>
    </row>
    <row r="1439" spans="1:8">
      <c r="A1439" s="550"/>
      <c r="B1439" s="449"/>
      <c r="C1439" s="438"/>
      <c r="D1439" s="440"/>
      <c r="E1439" s="442"/>
      <c r="F1439" s="443"/>
      <c r="G1439" s="444"/>
      <c r="H1439" s="448"/>
    </row>
    <row r="1440" spans="1:8">
      <c r="A1440" s="550"/>
      <c r="B1440" s="449"/>
      <c r="C1440" s="438"/>
      <c r="D1440" s="440"/>
      <c r="E1440" s="442"/>
      <c r="F1440" s="443"/>
      <c r="G1440" s="444"/>
      <c r="H1440" s="448"/>
    </row>
    <row r="1441" spans="1:8">
      <c r="A1441" s="550"/>
      <c r="B1441" s="449"/>
      <c r="C1441" s="438"/>
      <c r="D1441" s="440"/>
      <c r="E1441" s="442"/>
      <c r="F1441" s="443"/>
      <c r="G1441" s="444"/>
      <c r="H1441" s="448"/>
    </row>
    <row r="1442" spans="1:8">
      <c r="A1442" s="550"/>
      <c r="B1442" s="449"/>
      <c r="C1442" s="438"/>
      <c r="D1442" s="440"/>
      <c r="E1442" s="442"/>
      <c r="F1442" s="443"/>
      <c r="G1442" s="444"/>
      <c r="H1442" s="448"/>
    </row>
    <row r="1443" spans="1:8">
      <c r="A1443" s="550"/>
      <c r="B1443" s="449"/>
      <c r="C1443" s="438"/>
      <c r="D1443" s="440"/>
      <c r="E1443" s="442"/>
      <c r="F1443" s="443"/>
      <c r="G1443" s="444"/>
      <c r="H1443" s="448"/>
    </row>
    <row r="1444" spans="1:8">
      <c r="A1444" s="550"/>
      <c r="B1444" s="449"/>
      <c r="C1444" s="438"/>
      <c r="D1444" s="440"/>
      <c r="E1444" s="442"/>
      <c r="F1444" s="443"/>
      <c r="G1444" s="444"/>
      <c r="H1444" s="448"/>
    </row>
    <row r="1445" spans="1:8">
      <c r="A1445" s="550"/>
      <c r="B1445" s="449"/>
      <c r="C1445" s="438"/>
      <c r="D1445" s="440"/>
      <c r="E1445" s="442"/>
      <c r="F1445" s="443"/>
      <c r="G1445" s="444"/>
      <c r="H1445" s="448"/>
    </row>
    <row r="1446" spans="1:8">
      <c r="A1446" s="550"/>
      <c r="B1446" s="449"/>
      <c r="C1446" s="438"/>
      <c r="D1446" s="440"/>
      <c r="E1446" s="442"/>
      <c r="F1446" s="443"/>
      <c r="G1446" s="444"/>
      <c r="H1446" s="448"/>
    </row>
    <row r="1447" spans="1:8">
      <c r="A1447" s="550"/>
      <c r="B1447" s="449"/>
      <c r="C1447" s="438"/>
      <c r="D1447" s="440"/>
      <c r="E1447" s="442"/>
      <c r="F1447" s="443"/>
      <c r="G1447" s="444"/>
      <c r="H1447" s="448"/>
    </row>
    <row r="1448" spans="1:8">
      <c r="A1448" s="550"/>
      <c r="B1448" s="449"/>
      <c r="C1448" s="438"/>
      <c r="D1448" s="440"/>
      <c r="E1448" s="442"/>
      <c r="F1448" s="443"/>
      <c r="G1448" s="444"/>
      <c r="H1448" s="448"/>
    </row>
    <row r="1449" spans="1:8">
      <c r="A1449" s="550"/>
      <c r="B1449" s="449"/>
      <c r="C1449" s="438"/>
      <c r="D1449" s="440"/>
      <c r="E1449" s="442"/>
      <c r="F1449" s="443"/>
      <c r="G1449" s="444"/>
      <c r="H1449" s="448"/>
    </row>
    <row r="1450" spans="1:8">
      <c r="A1450" s="550"/>
      <c r="B1450" s="449"/>
      <c r="C1450" s="438"/>
      <c r="D1450" s="440"/>
      <c r="E1450" s="442"/>
      <c r="F1450" s="443"/>
      <c r="G1450" s="444"/>
      <c r="H1450" s="448"/>
    </row>
    <row r="1451" spans="1:8">
      <c r="A1451" s="550"/>
      <c r="B1451" s="449"/>
      <c r="C1451" s="438"/>
      <c r="D1451" s="440"/>
      <c r="E1451" s="442"/>
      <c r="F1451" s="443"/>
      <c r="G1451" s="444"/>
      <c r="H1451" s="448"/>
    </row>
    <row r="1452" spans="1:8">
      <c r="A1452" s="550"/>
      <c r="B1452" s="449"/>
      <c r="C1452" s="438"/>
      <c r="D1452" s="440"/>
      <c r="E1452" s="442"/>
      <c r="F1452" s="443"/>
      <c r="G1452" s="444"/>
      <c r="H1452" s="448"/>
    </row>
    <row r="1453" spans="1:8">
      <c r="A1453" s="550"/>
      <c r="B1453" s="449"/>
      <c r="C1453" s="438"/>
      <c r="D1453" s="440"/>
      <c r="E1453" s="442"/>
      <c r="F1453" s="443"/>
      <c r="G1453" s="444"/>
      <c r="H1453" s="448"/>
    </row>
    <row r="1454" spans="1:8">
      <c r="A1454" s="550"/>
      <c r="B1454" s="449"/>
      <c r="C1454" s="438"/>
      <c r="D1454" s="440"/>
      <c r="E1454" s="442"/>
      <c r="F1454" s="443"/>
      <c r="G1454" s="444"/>
      <c r="H1454" s="448"/>
    </row>
    <row r="1455" spans="1:8">
      <c r="A1455" s="550"/>
      <c r="B1455" s="449"/>
      <c r="C1455" s="438"/>
      <c r="D1455" s="440"/>
      <c r="E1455" s="442"/>
      <c r="F1455" s="443"/>
      <c r="G1455" s="444"/>
      <c r="H1455" s="448"/>
    </row>
    <row r="1456" spans="1:8">
      <c r="A1456" s="550"/>
      <c r="B1456" s="449"/>
      <c r="C1456" s="438"/>
      <c r="D1456" s="440"/>
      <c r="E1456" s="442"/>
      <c r="F1456" s="443"/>
      <c r="G1456" s="444"/>
      <c r="H1456" s="448"/>
    </row>
    <row r="1457" spans="1:8">
      <c r="A1457" s="550"/>
      <c r="B1457" s="449"/>
      <c r="C1457" s="438"/>
      <c r="D1457" s="440"/>
      <c r="E1457" s="442"/>
      <c r="F1457" s="443"/>
      <c r="G1457" s="444"/>
      <c r="H1457" s="448"/>
    </row>
    <row r="1458" spans="1:8">
      <c r="A1458" s="550"/>
      <c r="B1458" s="449"/>
      <c r="C1458" s="438"/>
      <c r="D1458" s="440"/>
      <c r="E1458" s="442"/>
      <c r="F1458" s="443"/>
      <c r="G1458" s="444"/>
      <c r="H1458" s="448"/>
    </row>
    <row r="1459" spans="1:8">
      <c r="A1459" s="550"/>
      <c r="B1459" s="449"/>
      <c r="C1459" s="438"/>
      <c r="D1459" s="440"/>
      <c r="E1459" s="442"/>
      <c r="F1459" s="443"/>
      <c r="G1459" s="444"/>
      <c r="H1459" s="448"/>
    </row>
    <row r="1460" spans="1:8">
      <c r="A1460" s="550"/>
      <c r="B1460" s="449"/>
      <c r="C1460" s="438"/>
      <c r="D1460" s="440"/>
      <c r="E1460" s="442"/>
      <c r="F1460" s="443"/>
      <c r="G1460" s="444"/>
      <c r="H1460" s="448"/>
    </row>
    <row r="1461" spans="1:8">
      <c r="A1461" s="550"/>
      <c r="B1461" s="449"/>
      <c r="C1461" s="438"/>
      <c r="D1461" s="440"/>
      <c r="E1461" s="442"/>
      <c r="F1461" s="443"/>
      <c r="G1461" s="444"/>
      <c r="H1461" s="448"/>
    </row>
    <row r="1462" spans="1:8">
      <c r="A1462" s="550"/>
      <c r="B1462" s="449"/>
      <c r="C1462" s="438"/>
      <c r="D1462" s="440"/>
      <c r="E1462" s="442"/>
      <c r="F1462" s="443"/>
      <c r="G1462" s="444"/>
      <c r="H1462" s="448"/>
    </row>
    <row r="1463" spans="1:8">
      <c r="A1463" s="550"/>
      <c r="B1463" s="449"/>
      <c r="C1463" s="438"/>
      <c r="D1463" s="440"/>
      <c r="E1463" s="442"/>
      <c r="F1463" s="443"/>
      <c r="G1463" s="444"/>
      <c r="H1463" s="448"/>
    </row>
    <row r="1464" spans="1:8">
      <c r="A1464" s="550"/>
      <c r="B1464" s="449"/>
      <c r="C1464" s="438"/>
      <c r="D1464" s="440"/>
      <c r="E1464" s="442"/>
      <c r="F1464" s="443"/>
      <c r="G1464" s="444"/>
      <c r="H1464" s="448"/>
    </row>
    <row r="1465" spans="1:8">
      <c r="A1465" s="550"/>
      <c r="B1465" s="449"/>
      <c r="C1465" s="438"/>
      <c r="D1465" s="440"/>
      <c r="E1465" s="442"/>
      <c r="F1465" s="443"/>
      <c r="G1465" s="444"/>
      <c r="H1465" s="448"/>
    </row>
    <row r="1466" spans="1:8">
      <c r="A1466" s="550"/>
      <c r="B1466" s="449"/>
      <c r="C1466" s="438"/>
      <c r="D1466" s="440"/>
      <c r="E1466" s="442"/>
      <c r="F1466" s="443"/>
      <c r="G1466" s="444"/>
      <c r="H1466" s="448"/>
    </row>
    <row r="1467" spans="1:8">
      <c r="A1467" s="550"/>
      <c r="B1467" s="449"/>
      <c r="C1467" s="438"/>
      <c r="D1467" s="440"/>
      <c r="E1467" s="442"/>
      <c r="F1467" s="443"/>
      <c r="G1467" s="444"/>
      <c r="H1467" s="448"/>
    </row>
    <row r="1468" spans="1:8">
      <c r="A1468" s="550"/>
      <c r="B1468" s="449"/>
      <c r="C1468" s="438"/>
      <c r="D1468" s="440"/>
      <c r="E1468" s="442"/>
      <c r="F1468" s="443"/>
      <c r="G1468" s="444"/>
      <c r="H1468" s="448"/>
    </row>
    <row r="1469" spans="1:8">
      <c r="A1469" s="550"/>
      <c r="B1469" s="449"/>
      <c r="C1469" s="438"/>
      <c r="D1469" s="440"/>
      <c r="E1469" s="442"/>
      <c r="F1469" s="443"/>
      <c r="G1469" s="444"/>
      <c r="H1469" s="448"/>
    </row>
    <row r="1470" spans="1:8">
      <c r="A1470" s="550"/>
      <c r="B1470" s="449"/>
      <c r="C1470" s="438"/>
      <c r="D1470" s="440"/>
      <c r="E1470" s="442"/>
      <c r="F1470" s="443"/>
      <c r="G1470" s="444"/>
      <c r="H1470" s="448"/>
    </row>
    <row r="1471" spans="1:8">
      <c r="A1471" s="550"/>
      <c r="B1471" s="449"/>
      <c r="C1471" s="438"/>
      <c r="D1471" s="440"/>
      <c r="E1471" s="442"/>
      <c r="F1471" s="443"/>
      <c r="G1471" s="444"/>
      <c r="H1471" s="448"/>
    </row>
    <row r="1472" spans="1:8">
      <c r="A1472" s="550"/>
      <c r="B1472" s="449"/>
      <c r="C1472" s="438"/>
      <c r="D1472" s="440"/>
      <c r="E1472" s="442"/>
      <c r="F1472" s="443"/>
      <c r="G1472" s="444"/>
      <c r="H1472" s="448"/>
    </row>
    <row r="1473" spans="1:8">
      <c r="A1473" s="550"/>
      <c r="B1473" s="449"/>
      <c r="C1473" s="438"/>
      <c r="D1473" s="440"/>
      <c r="E1473" s="442"/>
      <c r="F1473" s="443"/>
      <c r="G1473" s="444"/>
      <c r="H1473" s="448"/>
    </row>
    <row r="1474" spans="1:8">
      <c r="A1474" s="550"/>
      <c r="B1474" s="449"/>
      <c r="C1474" s="438"/>
      <c r="D1474" s="440"/>
      <c r="E1474" s="442"/>
      <c r="F1474" s="443"/>
      <c r="G1474" s="444"/>
      <c r="H1474" s="448"/>
    </row>
    <row r="1475" spans="1:8">
      <c r="A1475" s="550"/>
      <c r="B1475" s="449"/>
      <c r="C1475" s="438"/>
      <c r="D1475" s="440"/>
      <c r="E1475" s="442"/>
      <c r="F1475" s="443"/>
      <c r="G1475" s="444"/>
      <c r="H1475" s="448"/>
    </row>
    <row r="1476" spans="1:8">
      <c r="A1476" s="550"/>
      <c r="B1476" s="449"/>
      <c r="C1476" s="438"/>
      <c r="D1476" s="440"/>
      <c r="E1476" s="442"/>
      <c r="F1476" s="443"/>
      <c r="G1476" s="444"/>
      <c r="H1476" s="448"/>
    </row>
    <row r="1477" spans="1:8">
      <c r="A1477" s="550"/>
      <c r="B1477" s="449"/>
      <c r="C1477" s="438"/>
      <c r="D1477" s="440"/>
      <c r="E1477" s="442"/>
      <c r="F1477" s="443"/>
      <c r="G1477" s="444"/>
      <c r="H1477" s="448"/>
    </row>
    <row r="1478" spans="1:8">
      <c r="A1478" s="550"/>
      <c r="B1478" s="449"/>
      <c r="C1478" s="438"/>
      <c r="D1478" s="440"/>
      <c r="E1478" s="442"/>
      <c r="F1478" s="443"/>
      <c r="G1478" s="444"/>
      <c r="H1478" s="448"/>
    </row>
    <row r="1479" spans="1:8">
      <c r="A1479" s="550"/>
      <c r="B1479" s="449"/>
      <c r="C1479" s="438"/>
      <c r="D1479" s="440"/>
      <c r="E1479" s="442"/>
      <c r="F1479" s="443"/>
      <c r="G1479" s="444"/>
      <c r="H1479" s="448"/>
    </row>
    <row r="1480" spans="1:8">
      <c r="A1480" s="550"/>
      <c r="B1480" s="449"/>
      <c r="C1480" s="438"/>
      <c r="D1480" s="440"/>
      <c r="E1480" s="442"/>
      <c r="F1480" s="443"/>
      <c r="G1480" s="444"/>
      <c r="H1480" s="448"/>
    </row>
    <row r="1481" spans="1:8">
      <c r="A1481" s="550"/>
      <c r="B1481" s="449"/>
      <c r="C1481" s="438"/>
      <c r="D1481" s="440"/>
      <c r="E1481" s="442"/>
      <c r="F1481" s="443"/>
      <c r="G1481" s="444"/>
      <c r="H1481" s="448"/>
    </row>
    <row r="1482" spans="1:8">
      <c r="A1482" s="550"/>
      <c r="B1482" s="449"/>
      <c r="C1482" s="438"/>
      <c r="D1482" s="440"/>
      <c r="E1482" s="442"/>
      <c r="F1482" s="443"/>
      <c r="G1482" s="444"/>
      <c r="H1482" s="448"/>
    </row>
    <row r="1483" spans="1:8">
      <c r="A1483" s="550"/>
      <c r="B1483" s="449"/>
      <c r="C1483" s="438"/>
      <c r="D1483" s="440"/>
      <c r="E1483" s="442"/>
      <c r="F1483" s="443"/>
      <c r="G1483" s="444"/>
      <c r="H1483" s="448"/>
    </row>
    <row r="1484" spans="1:8">
      <c r="A1484" s="550"/>
      <c r="B1484" s="449"/>
      <c r="C1484" s="438"/>
      <c r="D1484" s="440"/>
      <c r="E1484" s="442"/>
      <c r="F1484" s="443"/>
      <c r="G1484" s="444"/>
      <c r="H1484" s="448"/>
    </row>
    <row r="1485" spans="1:8">
      <c r="A1485" s="550"/>
      <c r="B1485" s="449"/>
      <c r="C1485" s="438"/>
      <c r="D1485" s="440"/>
      <c r="E1485" s="442"/>
      <c r="F1485" s="443"/>
      <c r="G1485" s="444"/>
      <c r="H1485" s="448"/>
    </row>
    <row r="1486" spans="1:8">
      <c r="A1486" s="550"/>
      <c r="B1486" s="449"/>
      <c r="C1486" s="438"/>
      <c r="D1486" s="440"/>
      <c r="E1486" s="442"/>
      <c r="F1486" s="443"/>
      <c r="G1486" s="444"/>
      <c r="H1486" s="448"/>
    </row>
    <row r="1487" spans="1:8">
      <c r="A1487" s="550"/>
      <c r="B1487" s="449"/>
      <c r="C1487" s="438"/>
      <c r="D1487" s="440"/>
      <c r="E1487" s="442"/>
      <c r="F1487" s="443"/>
      <c r="G1487" s="444"/>
      <c r="H1487" s="448"/>
    </row>
    <row r="1488" spans="1:8">
      <c r="A1488" s="550"/>
      <c r="B1488" s="449"/>
      <c r="C1488" s="438"/>
      <c r="D1488" s="440"/>
      <c r="E1488" s="442"/>
      <c r="F1488" s="443"/>
      <c r="G1488" s="444"/>
      <c r="H1488" s="448"/>
    </row>
    <row r="1489" spans="1:8">
      <c r="A1489" s="550"/>
      <c r="B1489" s="449"/>
      <c r="C1489" s="438"/>
      <c r="D1489" s="440"/>
      <c r="E1489" s="442"/>
      <c r="F1489" s="443"/>
      <c r="G1489" s="444"/>
      <c r="H1489" s="448"/>
    </row>
    <row r="1490" spans="1:8">
      <c r="A1490" s="550"/>
      <c r="B1490" s="449"/>
      <c r="C1490" s="438"/>
      <c r="D1490" s="440"/>
      <c r="E1490" s="442"/>
      <c r="F1490" s="443"/>
      <c r="G1490" s="444"/>
      <c r="H1490" s="448"/>
    </row>
    <row r="1491" spans="1:8">
      <c r="A1491" s="550"/>
      <c r="B1491" s="449"/>
      <c r="C1491" s="438"/>
      <c r="D1491" s="440"/>
      <c r="E1491" s="442"/>
      <c r="F1491" s="443"/>
      <c r="G1491" s="444"/>
      <c r="H1491" s="448"/>
    </row>
    <row r="1492" spans="1:8">
      <c r="A1492" s="550"/>
      <c r="B1492" s="449"/>
      <c r="C1492" s="438"/>
      <c r="D1492" s="440"/>
      <c r="E1492" s="442"/>
      <c r="F1492" s="443"/>
      <c r="G1492" s="444"/>
      <c r="H1492" s="448"/>
    </row>
    <row r="1493" spans="1:8">
      <c r="A1493" s="550"/>
      <c r="B1493" s="449"/>
      <c r="C1493" s="438"/>
      <c r="D1493" s="440"/>
      <c r="E1493" s="442"/>
      <c r="F1493" s="443"/>
      <c r="G1493" s="444"/>
      <c r="H1493" s="448"/>
    </row>
    <row r="1494" spans="1:8">
      <c r="A1494" s="550"/>
      <c r="B1494" s="449"/>
      <c r="C1494" s="438"/>
      <c r="D1494" s="440"/>
      <c r="E1494" s="442"/>
      <c r="F1494" s="443"/>
      <c r="G1494" s="444"/>
      <c r="H1494" s="448"/>
    </row>
    <row r="1495" spans="1:8">
      <c r="A1495" s="550"/>
      <c r="B1495" s="449"/>
      <c r="C1495" s="438"/>
      <c r="D1495" s="440"/>
      <c r="E1495" s="442"/>
      <c r="F1495" s="443"/>
      <c r="G1495" s="444"/>
      <c r="H1495" s="448"/>
    </row>
    <row r="1496" spans="1:8">
      <c r="A1496" s="550"/>
      <c r="B1496" s="449"/>
      <c r="C1496" s="438"/>
      <c r="D1496" s="440"/>
      <c r="E1496" s="442"/>
      <c r="F1496" s="443"/>
      <c r="G1496" s="444"/>
      <c r="H1496" s="448"/>
    </row>
    <row r="1497" spans="1:8">
      <c r="A1497" s="550"/>
      <c r="B1497" s="449"/>
      <c r="C1497" s="438"/>
      <c r="D1497" s="440"/>
      <c r="E1497" s="442"/>
      <c r="F1497" s="443"/>
      <c r="G1497" s="444"/>
      <c r="H1497" s="448"/>
    </row>
    <row r="1498" spans="1:8">
      <c r="A1498" s="550"/>
      <c r="B1498" s="449"/>
      <c r="C1498" s="438"/>
      <c r="D1498" s="440"/>
      <c r="E1498" s="442"/>
      <c r="F1498" s="443"/>
      <c r="G1498" s="444"/>
      <c r="H1498" s="448"/>
    </row>
    <row r="1499" spans="1:8">
      <c r="A1499" s="550"/>
      <c r="B1499" s="449"/>
      <c r="C1499" s="438"/>
      <c r="D1499" s="440"/>
      <c r="E1499" s="442"/>
      <c r="F1499" s="443"/>
      <c r="G1499" s="444"/>
      <c r="H1499" s="448"/>
    </row>
    <row r="1500" spans="1:8">
      <c r="A1500" s="550"/>
      <c r="B1500" s="449"/>
      <c r="C1500" s="438"/>
      <c r="D1500" s="440"/>
      <c r="E1500" s="442"/>
      <c r="F1500" s="443"/>
      <c r="G1500" s="444"/>
      <c r="H1500" s="448"/>
    </row>
    <row r="1501" spans="1:8">
      <c r="A1501" s="550"/>
      <c r="B1501" s="449"/>
      <c r="C1501" s="438"/>
      <c r="D1501" s="440"/>
      <c r="E1501" s="442"/>
      <c r="F1501" s="443"/>
      <c r="G1501" s="444"/>
      <c r="H1501" s="448"/>
    </row>
    <row r="1502" spans="1:8">
      <c r="A1502" s="550"/>
      <c r="B1502" s="449"/>
      <c r="C1502" s="438"/>
      <c r="D1502" s="440"/>
      <c r="E1502" s="442"/>
      <c r="F1502" s="443"/>
      <c r="G1502" s="444"/>
      <c r="H1502" s="448"/>
    </row>
    <row r="1503" spans="1:8">
      <c r="A1503" s="550"/>
      <c r="B1503" s="449"/>
      <c r="C1503" s="438"/>
      <c r="D1503" s="440"/>
      <c r="E1503" s="442"/>
      <c r="F1503" s="443"/>
      <c r="G1503" s="444"/>
      <c r="H1503" s="448"/>
    </row>
    <row r="1504" spans="1:8">
      <c r="A1504" s="550"/>
      <c r="B1504" s="449"/>
      <c r="C1504" s="438"/>
      <c r="D1504" s="440"/>
      <c r="E1504" s="442"/>
      <c r="F1504" s="443"/>
      <c r="G1504" s="444"/>
      <c r="H1504" s="448"/>
    </row>
    <row r="1505" spans="1:8">
      <c r="A1505" s="550"/>
      <c r="B1505" s="449"/>
      <c r="C1505" s="438"/>
      <c r="D1505" s="440"/>
      <c r="E1505" s="442"/>
      <c r="F1505" s="443"/>
      <c r="G1505" s="444"/>
      <c r="H1505" s="448"/>
    </row>
    <row r="1506" spans="1:8">
      <c r="A1506" s="550"/>
      <c r="B1506" s="449"/>
      <c r="C1506" s="438"/>
      <c r="D1506" s="440"/>
      <c r="E1506" s="442"/>
      <c r="F1506" s="443"/>
      <c r="G1506" s="444"/>
      <c r="H1506" s="448"/>
    </row>
    <row r="1507" spans="1:8">
      <c r="A1507" s="550"/>
      <c r="B1507" s="449"/>
      <c r="C1507" s="438"/>
      <c r="D1507" s="440"/>
      <c r="E1507" s="442"/>
      <c r="F1507" s="443"/>
      <c r="G1507" s="444"/>
      <c r="H1507" s="448"/>
    </row>
    <row r="1508" spans="1:8">
      <c r="A1508" s="550"/>
      <c r="B1508" s="449"/>
      <c r="C1508" s="438"/>
      <c r="D1508" s="440"/>
      <c r="E1508" s="442"/>
      <c r="F1508" s="443"/>
      <c r="G1508" s="444"/>
      <c r="H1508" s="448"/>
    </row>
    <row r="1509" spans="1:8">
      <c r="A1509" s="550"/>
      <c r="B1509" s="449"/>
      <c r="C1509" s="438"/>
      <c r="D1509" s="440"/>
      <c r="E1509" s="442"/>
      <c r="F1509" s="443"/>
      <c r="G1509" s="444"/>
      <c r="H1509" s="448"/>
    </row>
    <row r="1510" spans="1:8">
      <c r="A1510" s="550"/>
      <c r="B1510" s="449"/>
      <c r="C1510" s="438"/>
      <c r="D1510" s="440"/>
      <c r="E1510" s="442"/>
      <c r="F1510" s="443"/>
      <c r="G1510" s="444"/>
      <c r="H1510" s="448"/>
    </row>
    <row r="1511" spans="1:8">
      <c r="A1511" s="550"/>
      <c r="B1511" s="449"/>
      <c r="C1511" s="438"/>
      <c r="D1511" s="440"/>
      <c r="E1511" s="442"/>
      <c r="F1511" s="443"/>
      <c r="G1511" s="444"/>
      <c r="H1511" s="448"/>
    </row>
    <row r="1512" spans="1:8">
      <c r="A1512" s="550"/>
      <c r="B1512" s="449"/>
      <c r="C1512" s="438"/>
      <c r="D1512" s="440"/>
      <c r="E1512" s="442"/>
      <c r="F1512" s="443"/>
      <c r="G1512" s="444"/>
      <c r="H1512" s="448"/>
    </row>
    <row r="1513" spans="1:8">
      <c r="A1513" s="550"/>
      <c r="B1513" s="449"/>
      <c r="C1513" s="438"/>
      <c r="D1513" s="440"/>
      <c r="E1513" s="442"/>
      <c r="F1513" s="443"/>
      <c r="G1513" s="444"/>
      <c r="H1513" s="448"/>
    </row>
    <row r="1514" spans="1:8">
      <c r="A1514" s="550"/>
      <c r="B1514" s="449"/>
      <c r="C1514" s="438"/>
      <c r="D1514" s="440"/>
      <c r="E1514" s="442"/>
      <c r="F1514" s="443"/>
      <c r="G1514" s="444"/>
      <c r="H1514" s="448"/>
    </row>
    <row r="1515" spans="1:8">
      <c r="A1515" s="550"/>
      <c r="B1515" s="449"/>
      <c r="C1515" s="438"/>
      <c r="D1515" s="440"/>
      <c r="E1515" s="442"/>
      <c r="F1515" s="443"/>
      <c r="G1515" s="444"/>
      <c r="H1515" s="448"/>
    </row>
    <row r="1516" spans="1:8">
      <c r="A1516" s="550"/>
      <c r="B1516" s="449"/>
      <c r="C1516" s="438"/>
      <c r="D1516" s="440"/>
      <c r="E1516" s="442"/>
      <c r="F1516" s="443"/>
      <c r="G1516" s="444"/>
      <c r="H1516" s="448"/>
    </row>
    <row r="1517" spans="1:8">
      <c r="A1517" s="550"/>
      <c r="B1517" s="449"/>
      <c r="C1517" s="438"/>
      <c r="D1517" s="440"/>
      <c r="E1517" s="442"/>
      <c r="F1517" s="443"/>
      <c r="G1517" s="444"/>
      <c r="H1517" s="448"/>
    </row>
    <row r="1518" spans="1:8">
      <c r="A1518" s="550"/>
      <c r="B1518" s="449"/>
      <c r="C1518" s="438"/>
      <c r="D1518" s="440"/>
      <c r="E1518" s="442"/>
      <c r="F1518" s="443"/>
      <c r="G1518" s="444"/>
      <c r="H1518" s="448"/>
    </row>
    <row r="1519" spans="1:8">
      <c r="A1519" s="550"/>
      <c r="B1519" s="449"/>
      <c r="C1519" s="438"/>
      <c r="D1519" s="440"/>
      <c r="E1519" s="442"/>
      <c r="F1519" s="443"/>
      <c r="G1519" s="444"/>
      <c r="H1519" s="448"/>
    </row>
    <row r="1520" spans="1:8">
      <c r="A1520" s="550"/>
      <c r="B1520" s="449"/>
      <c r="C1520" s="438"/>
      <c r="D1520" s="440"/>
      <c r="E1520" s="442"/>
      <c r="F1520" s="443"/>
      <c r="G1520" s="444"/>
      <c r="H1520" s="448"/>
    </row>
    <row r="1521" spans="1:8">
      <c r="A1521" s="550"/>
      <c r="B1521" s="449"/>
      <c r="C1521" s="438"/>
      <c r="D1521" s="440"/>
      <c r="E1521" s="442"/>
      <c r="F1521" s="443"/>
      <c r="G1521" s="444"/>
      <c r="H1521" s="448"/>
    </row>
    <row r="1522" spans="1:8">
      <c r="A1522" s="550"/>
      <c r="B1522" s="449"/>
      <c r="C1522" s="438"/>
      <c r="D1522" s="440"/>
      <c r="E1522" s="442"/>
      <c r="F1522" s="443"/>
      <c r="G1522" s="444"/>
      <c r="H1522" s="448"/>
    </row>
    <row r="1523" spans="1:8">
      <c r="A1523" s="550"/>
      <c r="B1523" s="449"/>
      <c r="C1523" s="438"/>
      <c r="D1523" s="440"/>
      <c r="E1523" s="442"/>
      <c r="F1523" s="443"/>
      <c r="G1523" s="444"/>
      <c r="H1523" s="448"/>
    </row>
    <row r="1524" spans="1:8">
      <c r="A1524" s="550"/>
      <c r="B1524" s="449"/>
      <c r="C1524" s="438"/>
      <c r="D1524" s="440"/>
      <c r="E1524" s="442"/>
      <c r="F1524" s="443"/>
      <c r="G1524" s="444"/>
      <c r="H1524" s="448"/>
    </row>
    <row r="1525" spans="1:8">
      <c r="A1525" s="550"/>
      <c r="B1525" s="449"/>
      <c r="C1525" s="438"/>
      <c r="D1525" s="440"/>
      <c r="E1525" s="442"/>
      <c r="F1525" s="443"/>
      <c r="G1525" s="444"/>
      <c r="H1525" s="448"/>
    </row>
    <row r="1526" spans="1:8">
      <c r="A1526" s="550"/>
      <c r="B1526" s="449"/>
      <c r="C1526" s="438"/>
      <c r="D1526" s="440"/>
      <c r="E1526" s="442"/>
      <c r="F1526" s="443"/>
      <c r="G1526" s="444"/>
      <c r="H1526" s="448"/>
    </row>
    <row r="1527" spans="1:8">
      <c r="A1527" s="550"/>
      <c r="B1527" s="449"/>
      <c r="C1527" s="438"/>
      <c r="D1527" s="440"/>
      <c r="E1527" s="442"/>
      <c r="F1527" s="443"/>
      <c r="G1527" s="444"/>
      <c r="H1527" s="448"/>
    </row>
    <row r="1528" spans="1:8">
      <c r="A1528" s="550"/>
      <c r="B1528" s="449"/>
      <c r="C1528" s="438"/>
      <c r="D1528" s="440"/>
      <c r="E1528" s="442"/>
      <c r="F1528" s="443"/>
      <c r="G1528" s="444"/>
      <c r="H1528" s="448"/>
    </row>
    <row r="1529" spans="1:8">
      <c r="A1529" s="550"/>
      <c r="B1529" s="449"/>
      <c r="C1529" s="438"/>
      <c r="D1529" s="440"/>
      <c r="E1529" s="442"/>
      <c r="F1529" s="443"/>
      <c r="G1529" s="444"/>
      <c r="H1529" s="448"/>
    </row>
    <row r="1530" spans="1:8">
      <c r="A1530" s="550"/>
      <c r="B1530" s="449"/>
      <c r="C1530" s="438"/>
      <c r="D1530" s="440"/>
      <c r="E1530" s="442"/>
      <c r="F1530" s="443"/>
      <c r="G1530" s="444"/>
      <c r="H1530" s="448"/>
    </row>
    <row r="1531" spans="1:8">
      <c r="A1531" s="550"/>
      <c r="B1531" s="449"/>
      <c r="C1531" s="438"/>
      <c r="D1531" s="440"/>
      <c r="E1531" s="442"/>
      <c r="F1531" s="443"/>
      <c r="G1531" s="444"/>
      <c r="H1531" s="448"/>
    </row>
    <row r="1532" spans="1:8">
      <c r="A1532" s="550"/>
      <c r="B1532" s="449"/>
      <c r="C1532" s="438"/>
      <c r="D1532" s="440"/>
      <c r="E1532" s="442"/>
      <c r="F1532" s="443"/>
      <c r="G1532" s="444"/>
      <c r="H1532" s="448"/>
    </row>
    <row r="1533" spans="1:8">
      <c r="A1533" s="550"/>
      <c r="B1533" s="449"/>
      <c r="C1533" s="438"/>
      <c r="D1533" s="440"/>
      <c r="E1533" s="442"/>
      <c r="F1533" s="443"/>
      <c r="G1533" s="444"/>
      <c r="H1533" s="448"/>
    </row>
    <row r="1534" spans="1:8">
      <c r="A1534" s="550"/>
      <c r="B1534" s="449"/>
      <c r="C1534" s="438"/>
      <c r="D1534" s="440"/>
      <c r="E1534" s="442"/>
      <c r="F1534" s="443"/>
      <c r="G1534" s="444"/>
      <c r="H1534" s="448"/>
    </row>
    <row r="1535" spans="1:8">
      <c r="A1535" s="550"/>
      <c r="B1535" s="449"/>
      <c r="C1535" s="438"/>
      <c r="D1535" s="440"/>
      <c r="E1535" s="442"/>
      <c r="F1535" s="443"/>
      <c r="G1535" s="444"/>
      <c r="H1535" s="448"/>
    </row>
    <row r="1536" spans="1:8">
      <c r="A1536" s="550"/>
      <c r="B1536" s="449"/>
      <c r="C1536" s="438"/>
      <c r="D1536" s="440"/>
      <c r="E1536" s="442"/>
      <c r="F1536" s="443"/>
      <c r="G1536" s="444"/>
      <c r="H1536" s="448"/>
    </row>
    <row r="1537" spans="1:8">
      <c r="A1537" s="550"/>
      <c r="B1537" s="449"/>
      <c r="C1537" s="438"/>
      <c r="D1537" s="440"/>
      <c r="E1537" s="442"/>
      <c r="F1537" s="443"/>
      <c r="G1537" s="444"/>
      <c r="H1537" s="448"/>
    </row>
    <row r="1538" spans="1:8">
      <c r="A1538" s="550"/>
      <c r="B1538" s="449"/>
      <c r="C1538" s="438"/>
      <c r="D1538" s="440"/>
      <c r="E1538" s="442"/>
      <c r="F1538" s="443"/>
      <c r="G1538" s="444"/>
      <c r="H1538" s="448"/>
    </row>
    <row r="1539" spans="1:8">
      <c r="A1539" s="550"/>
      <c r="B1539" s="449"/>
      <c r="C1539" s="438"/>
      <c r="D1539" s="440"/>
      <c r="E1539" s="442"/>
      <c r="F1539" s="443"/>
      <c r="G1539" s="444"/>
      <c r="H1539" s="448"/>
    </row>
    <row r="1540" spans="1:8">
      <c r="A1540" s="550"/>
      <c r="B1540" s="449"/>
      <c r="C1540" s="438"/>
      <c r="D1540" s="440"/>
      <c r="E1540" s="442"/>
      <c r="F1540" s="443"/>
      <c r="G1540" s="444"/>
      <c r="H1540" s="448"/>
    </row>
    <row r="1541" spans="1:8">
      <c r="A1541" s="550"/>
      <c r="B1541" s="449"/>
      <c r="C1541" s="438"/>
      <c r="D1541" s="440"/>
      <c r="E1541" s="442"/>
      <c r="F1541" s="443"/>
      <c r="G1541" s="444"/>
      <c r="H1541" s="448"/>
    </row>
    <row r="1542" spans="1:8">
      <c r="A1542" s="550"/>
      <c r="B1542" s="449"/>
      <c r="C1542" s="438"/>
      <c r="D1542" s="440"/>
      <c r="E1542" s="442"/>
      <c r="F1542" s="443"/>
      <c r="G1542" s="444"/>
      <c r="H1542" s="448"/>
    </row>
    <row r="1543" spans="1:8">
      <c r="A1543" s="550"/>
      <c r="B1543" s="449"/>
      <c r="C1543" s="438"/>
      <c r="D1543" s="440"/>
      <c r="E1543" s="442"/>
      <c r="F1543" s="443"/>
      <c r="G1543" s="444"/>
      <c r="H1543" s="448"/>
    </row>
    <row r="1544" spans="1:8">
      <c r="A1544" s="550"/>
      <c r="B1544" s="449"/>
      <c r="C1544" s="438"/>
      <c r="D1544" s="440"/>
      <c r="E1544" s="442"/>
      <c r="F1544" s="443"/>
      <c r="G1544" s="444"/>
      <c r="H1544" s="448"/>
    </row>
    <row r="1545" spans="1:8">
      <c r="A1545" s="550"/>
      <c r="B1545" s="449"/>
      <c r="C1545" s="438"/>
      <c r="D1545" s="440"/>
      <c r="E1545" s="442"/>
      <c r="F1545" s="443"/>
      <c r="G1545" s="444"/>
      <c r="H1545" s="448"/>
    </row>
    <row r="1546" spans="1:8">
      <c r="A1546" s="550"/>
      <c r="B1546" s="449"/>
      <c r="C1546" s="438"/>
      <c r="D1546" s="440"/>
      <c r="E1546" s="442"/>
      <c r="F1546" s="443"/>
      <c r="G1546" s="444"/>
      <c r="H1546" s="448"/>
    </row>
    <row r="1547" spans="1:8">
      <c r="A1547" s="550"/>
      <c r="B1547" s="449"/>
      <c r="C1547" s="438"/>
      <c r="D1547" s="440"/>
      <c r="E1547" s="442"/>
      <c r="F1547" s="443"/>
      <c r="G1547" s="444"/>
      <c r="H1547" s="448"/>
    </row>
    <row r="1548" spans="1:8">
      <c r="A1548" s="550"/>
      <c r="B1548" s="449"/>
      <c r="C1548" s="438"/>
      <c r="D1548" s="440"/>
      <c r="E1548" s="442"/>
      <c r="F1548" s="443"/>
      <c r="G1548" s="444"/>
      <c r="H1548" s="448"/>
    </row>
    <row r="1549" spans="1:8">
      <c r="A1549" s="550"/>
      <c r="B1549" s="449"/>
      <c r="C1549" s="438"/>
      <c r="D1549" s="440"/>
      <c r="E1549" s="442"/>
      <c r="F1549" s="443"/>
      <c r="G1549" s="444"/>
      <c r="H1549" s="448"/>
    </row>
    <row r="1550" spans="1:8">
      <c r="A1550" s="550"/>
      <c r="B1550" s="449"/>
      <c r="C1550" s="438"/>
      <c r="D1550" s="440"/>
      <c r="E1550" s="442"/>
      <c r="F1550" s="443"/>
      <c r="G1550" s="444"/>
      <c r="H1550" s="448"/>
    </row>
    <row r="1551" spans="1:8">
      <c r="A1551" s="550"/>
      <c r="B1551" s="449"/>
      <c r="C1551" s="438"/>
      <c r="D1551" s="440"/>
      <c r="E1551" s="442"/>
      <c r="F1551" s="443"/>
      <c r="G1551" s="444"/>
      <c r="H1551" s="448"/>
    </row>
    <row r="1552" spans="1:8">
      <c r="A1552" s="550"/>
      <c r="B1552" s="449"/>
      <c r="C1552" s="438"/>
      <c r="D1552" s="440"/>
      <c r="E1552" s="442"/>
      <c r="F1552" s="443"/>
      <c r="G1552" s="444"/>
      <c r="H1552" s="448"/>
    </row>
    <row r="1553" spans="1:8">
      <c r="A1553" s="550"/>
      <c r="B1553" s="449"/>
      <c r="C1553" s="438"/>
      <c r="D1553" s="440"/>
      <c r="E1553" s="442"/>
      <c r="F1553" s="443"/>
      <c r="G1553" s="444"/>
      <c r="H1553" s="448"/>
    </row>
    <row r="1554" spans="1:8">
      <c r="A1554" s="550"/>
      <c r="B1554" s="449"/>
      <c r="C1554" s="438"/>
      <c r="D1554" s="440"/>
      <c r="E1554" s="442"/>
      <c r="F1554" s="443"/>
      <c r="G1554" s="444"/>
      <c r="H1554" s="448"/>
    </row>
    <row r="1555" spans="1:8">
      <c r="A1555" s="550"/>
      <c r="B1555" s="449"/>
      <c r="C1555" s="438"/>
      <c r="D1555" s="440"/>
      <c r="E1555" s="442"/>
      <c r="F1555" s="443"/>
      <c r="G1555" s="444"/>
      <c r="H1555" s="448"/>
    </row>
    <row r="1556" spans="1:8">
      <c r="A1556" s="550"/>
      <c r="B1556" s="449"/>
      <c r="C1556" s="438"/>
      <c r="D1556" s="440"/>
      <c r="E1556" s="442"/>
      <c r="F1556" s="443"/>
      <c r="G1556" s="444"/>
      <c r="H1556" s="448"/>
    </row>
    <row r="1557" spans="1:8">
      <c r="A1557" s="550"/>
      <c r="B1557" s="449"/>
      <c r="C1557" s="438"/>
      <c r="D1557" s="440"/>
      <c r="E1557" s="442"/>
      <c r="F1557" s="443"/>
      <c r="G1557" s="444"/>
      <c r="H1557" s="448"/>
    </row>
    <row r="1558" spans="1:8">
      <c r="A1558" s="550"/>
      <c r="B1558" s="449"/>
      <c r="C1558" s="438"/>
      <c r="D1558" s="440"/>
      <c r="E1558" s="442"/>
      <c r="F1558" s="443"/>
      <c r="G1558" s="444"/>
      <c r="H1558" s="448"/>
    </row>
    <row r="1559" spans="1:8">
      <c r="A1559" s="550"/>
      <c r="B1559" s="449"/>
      <c r="C1559" s="438"/>
      <c r="D1559" s="440"/>
      <c r="E1559" s="442"/>
      <c r="F1559" s="443"/>
      <c r="G1559" s="444"/>
      <c r="H1559" s="448"/>
    </row>
    <row r="1560" spans="1:8">
      <c r="A1560" s="550"/>
      <c r="B1560" s="449"/>
      <c r="C1560" s="438"/>
      <c r="D1560" s="440"/>
      <c r="E1560" s="442"/>
      <c r="F1560" s="443"/>
      <c r="G1560" s="444"/>
      <c r="H1560" s="448"/>
    </row>
    <row r="1561" spans="1:8">
      <c r="A1561" s="550"/>
      <c r="B1561" s="449"/>
      <c r="C1561" s="438"/>
      <c r="D1561" s="440"/>
      <c r="E1561" s="442"/>
      <c r="F1561" s="443"/>
      <c r="G1561" s="444"/>
      <c r="H1561" s="448"/>
    </row>
    <row r="1562" spans="1:8">
      <c r="A1562" s="550"/>
      <c r="B1562" s="449"/>
      <c r="C1562" s="438"/>
      <c r="D1562" s="440"/>
      <c r="E1562" s="442"/>
      <c r="F1562" s="443"/>
      <c r="G1562" s="444"/>
      <c r="H1562" s="448"/>
    </row>
    <row r="1563" spans="1:8">
      <c r="A1563" s="550"/>
      <c r="B1563" s="449"/>
      <c r="C1563" s="438"/>
      <c r="D1563" s="440"/>
      <c r="E1563" s="442"/>
      <c r="F1563" s="443"/>
      <c r="G1563" s="444"/>
      <c r="H1563" s="448"/>
    </row>
    <row r="1564" spans="1:8">
      <c r="A1564" s="550"/>
      <c r="B1564" s="449"/>
      <c r="C1564" s="438"/>
      <c r="D1564" s="440"/>
      <c r="E1564" s="442"/>
      <c r="F1564" s="443"/>
      <c r="G1564" s="444"/>
      <c r="H1564" s="448"/>
    </row>
    <row r="1565" spans="1:8">
      <c r="A1565" s="550"/>
      <c r="B1565" s="449"/>
      <c r="C1565" s="438"/>
      <c r="D1565" s="440"/>
      <c r="E1565" s="442"/>
      <c r="F1565" s="443"/>
      <c r="G1565" s="444"/>
      <c r="H1565" s="448"/>
    </row>
    <row r="1566" spans="1:8">
      <c r="A1566" s="550"/>
      <c r="B1566" s="449"/>
      <c r="C1566" s="438"/>
      <c r="D1566" s="440"/>
      <c r="E1566" s="442"/>
      <c r="F1566" s="443"/>
      <c r="G1566" s="444"/>
      <c r="H1566" s="448"/>
    </row>
    <row r="1567" spans="1:8">
      <c r="A1567" s="550"/>
      <c r="B1567" s="449"/>
      <c r="C1567" s="438"/>
      <c r="D1567" s="440"/>
      <c r="E1567" s="442"/>
      <c r="F1567" s="443"/>
      <c r="G1567" s="444"/>
      <c r="H1567" s="448"/>
    </row>
    <row r="1568" spans="1:8">
      <c r="A1568" s="550"/>
      <c r="B1568" s="449"/>
      <c r="C1568" s="438"/>
      <c r="D1568" s="440"/>
      <c r="E1568" s="442"/>
      <c r="F1568" s="443"/>
      <c r="G1568" s="444"/>
      <c r="H1568" s="448"/>
    </row>
    <row r="1569" spans="1:8">
      <c r="A1569" s="550"/>
      <c r="B1569" s="449"/>
      <c r="C1569" s="438"/>
      <c r="D1569" s="440"/>
      <c r="E1569" s="442"/>
      <c r="F1569" s="443"/>
      <c r="G1569" s="444"/>
      <c r="H1569" s="448"/>
    </row>
    <row r="1570" spans="1:8">
      <c r="A1570" s="550"/>
      <c r="B1570" s="449"/>
      <c r="C1570" s="438"/>
      <c r="D1570" s="440"/>
      <c r="E1570" s="442"/>
      <c r="F1570" s="443"/>
      <c r="G1570" s="444"/>
      <c r="H1570" s="448"/>
    </row>
    <row r="1571" spans="1:8">
      <c r="A1571" s="550"/>
      <c r="B1571" s="449"/>
      <c r="C1571" s="438"/>
      <c r="D1571" s="440"/>
      <c r="E1571" s="442"/>
      <c r="F1571" s="443"/>
      <c r="G1571" s="444"/>
      <c r="H1571" s="448"/>
    </row>
    <row r="1572" spans="1:8">
      <c r="A1572" s="550"/>
      <c r="B1572" s="449"/>
      <c r="C1572" s="438"/>
      <c r="D1572" s="440"/>
      <c r="E1572" s="442"/>
      <c r="F1572" s="443"/>
      <c r="G1572" s="444"/>
      <c r="H1572" s="448"/>
    </row>
    <row r="1573" spans="1:8">
      <c r="A1573" s="550"/>
      <c r="B1573" s="449"/>
      <c r="C1573" s="438"/>
      <c r="D1573" s="440"/>
      <c r="E1573" s="442"/>
      <c r="F1573" s="443"/>
      <c r="G1573" s="444"/>
      <c r="H1573" s="448"/>
    </row>
    <row r="1574" spans="1:8">
      <c r="A1574" s="550"/>
      <c r="B1574" s="449"/>
      <c r="C1574" s="438"/>
      <c r="D1574" s="440"/>
      <c r="E1574" s="442"/>
      <c r="F1574" s="443"/>
      <c r="G1574" s="444"/>
      <c r="H1574" s="448"/>
    </row>
    <row r="1575" spans="1:8">
      <c r="A1575" s="550"/>
      <c r="B1575" s="449"/>
      <c r="C1575" s="438"/>
      <c r="D1575" s="440"/>
      <c r="E1575" s="442"/>
      <c r="F1575" s="443"/>
      <c r="G1575" s="444"/>
      <c r="H1575" s="448"/>
    </row>
    <row r="1576" spans="1:8">
      <c r="A1576" s="550"/>
      <c r="B1576" s="449"/>
      <c r="C1576" s="438"/>
      <c r="D1576" s="440"/>
      <c r="E1576" s="442"/>
      <c r="F1576" s="443"/>
      <c r="G1576" s="444"/>
      <c r="H1576" s="448"/>
    </row>
    <row r="1577" spans="1:8">
      <c r="A1577" s="550"/>
      <c r="B1577" s="449"/>
      <c r="C1577" s="438"/>
      <c r="D1577" s="440"/>
      <c r="E1577" s="442"/>
      <c r="F1577" s="443"/>
      <c r="G1577" s="444"/>
      <c r="H1577" s="448"/>
    </row>
    <row r="1578" spans="1:8">
      <c r="A1578" s="550"/>
      <c r="B1578" s="449"/>
      <c r="C1578" s="438"/>
      <c r="D1578" s="440"/>
      <c r="E1578" s="442"/>
      <c r="F1578" s="443"/>
      <c r="G1578" s="444"/>
      <c r="H1578" s="448"/>
    </row>
    <row r="1579" spans="1:8">
      <c r="A1579" s="550"/>
      <c r="B1579" s="449"/>
      <c r="C1579" s="438"/>
      <c r="D1579" s="440"/>
      <c r="E1579" s="442"/>
      <c r="F1579" s="443"/>
      <c r="G1579" s="444"/>
      <c r="H1579" s="448"/>
    </row>
    <row r="1580" spans="1:8">
      <c r="A1580" s="550"/>
      <c r="B1580" s="449"/>
      <c r="C1580" s="438"/>
      <c r="D1580" s="440"/>
      <c r="E1580" s="442"/>
      <c r="F1580" s="443"/>
      <c r="G1580" s="444"/>
      <c r="H1580" s="448"/>
    </row>
    <row r="1581" spans="1:8">
      <c r="A1581" s="550"/>
      <c r="B1581" s="449"/>
      <c r="C1581" s="438"/>
      <c r="D1581" s="440"/>
      <c r="E1581" s="442"/>
      <c r="F1581" s="443"/>
      <c r="G1581" s="444"/>
      <c r="H1581" s="448"/>
    </row>
    <row r="1582" spans="1:8">
      <c r="A1582" s="550"/>
      <c r="B1582" s="449"/>
      <c r="C1582" s="438"/>
      <c r="D1582" s="440"/>
      <c r="E1582" s="442"/>
      <c r="F1582" s="443"/>
      <c r="G1582" s="444"/>
      <c r="H1582" s="448"/>
    </row>
    <row r="1583" spans="1:8">
      <c r="A1583" s="550"/>
      <c r="B1583" s="449"/>
      <c r="C1583" s="438"/>
      <c r="D1583" s="440"/>
      <c r="E1583" s="442"/>
      <c r="F1583" s="443"/>
      <c r="G1583" s="444"/>
      <c r="H1583" s="448"/>
    </row>
    <row r="1584" spans="1:8">
      <c r="A1584" s="550"/>
      <c r="B1584" s="449"/>
      <c r="C1584" s="438"/>
      <c r="D1584" s="440"/>
      <c r="E1584" s="442"/>
      <c r="F1584" s="443"/>
      <c r="G1584" s="444"/>
      <c r="H1584" s="448"/>
    </row>
    <row r="1585" spans="1:8">
      <c r="A1585" s="550"/>
      <c r="B1585" s="449"/>
      <c r="C1585" s="438"/>
      <c r="D1585" s="440"/>
      <c r="E1585" s="442"/>
      <c r="F1585" s="443"/>
      <c r="G1585" s="444"/>
      <c r="H1585" s="448"/>
    </row>
    <row r="1586" spans="1:8">
      <c r="A1586" s="550"/>
      <c r="B1586" s="449"/>
      <c r="C1586" s="438"/>
      <c r="D1586" s="440"/>
      <c r="E1586" s="442"/>
      <c r="F1586" s="443"/>
      <c r="G1586" s="444"/>
      <c r="H1586" s="448"/>
    </row>
    <row r="1587" spans="1:8">
      <c r="A1587" s="550"/>
      <c r="B1587" s="449"/>
      <c r="C1587" s="438"/>
      <c r="D1587" s="440"/>
      <c r="E1587" s="442"/>
      <c r="F1587" s="443"/>
      <c r="G1587" s="444"/>
      <c r="H1587" s="448"/>
    </row>
    <row r="1588" spans="1:8">
      <c r="A1588" s="550"/>
      <c r="B1588" s="449"/>
      <c r="C1588" s="438"/>
      <c r="D1588" s="440"/>
      <c r="E1588" s="442"/>
      <c r="F1588" s="443"/>
      <c r="G1588" s="444"/>
      <c r="H1588" s="448"/>
    </row>
    <row r="1589" spans="1:8">
      <c r="A1589" s="550"/>
      <c r="B1589" s="449"/>
      <c r="C1589" s="438"/>
      <c r="D1589" s="440"/>
      <c r="E1589" s="442"/>
      <c r="F1589" s="443"/>
      <c r="G1589" s="444"/>
      <c r="H1589" s="448"/>
    </row>
    <row r="1590" spans="1:8">
      <c r="A1590" s="550"/>
      <c r="B1590" s="449"/>
      <c r="C1590" s="438"/>
      <c r="D1590" s="440"/>
      <c r="E1590" s="442"/>
      <c r="F1590" s="443"/>
      <c r="G1590" s="444"/>
      <c r="H1590" s="448"/>
    </row>
    <row r="1591" spans="1:8">
      <c r="A1591" s="550"/>
      <c r="B1591" s="449"/>
      <c r="C1591" s="438"/>
      <c r="D1591" s="440"/>
      <c r="E1591" s="442"/>
      <c r="F1591" s="443"/>
      <c r="G1591" s="444"/>
      <c r="H1591" s="448"/>
    </row>
    <row r="1592" spans="1:8">
      <c r="A1592" s="550"/>
      <c r="B1592" s="449"/>
      <c r="C1592" s="438"/>
      <c r="D1592" s="440"/>
      <c r="E1592" s="442"/>
      <c r="F1592" s="443"/>
      <c r="G1592" s="444"/>
      <c r="H1592" s="448"/>
    </row>
    <row r="1593" spans="1:8">
      <c r="A1593" s="550"/>
      <c r="B1593" s="449"/>
      <c r="C1593" s="438"/>
      <c r="D1593" s="440"/>
      <c r="E1593" s="442"/>
      <c r="F1593" s="443"/>
      <c r="G1593" s="444"/>
      <c r="H1593" s="448"/>
    </row>
    <row r="1594" spans="1:8">
      <c r="A1594" s="550"/>
      <c r="B1594" s="449"/>
      <c r="C1594" s="438"/>
      <c r="D1594" s="440"/>
      <c r="E1594" s="442"/>
      <c r="F1594" s="443"/>
      <c r="G1594" s="444"/>
      <c r="H1594" s="448"/>
    </row>
    <row r="1595" spans="1:8">
      <c r="A1595" s="550"/>
      <c r="B1595" s="449"/>
      <c r="C1595" s="438"/>
      <c r="D1595" s="440"/>
      <c r="E1595" s="442"/>
      <c r="F1595" s="443"/>
      <c r="G1595" s="444"/>
      <c r="H1595" s="448"/>
    </row>
    <row r="1596" spans="1:8">
      <c r="A1596" s="550"/>
      <c r="B1596" s="449"/>
      <c r="C1596" s="438"/>
      <c r="D1596" s="440"/>
      <c r="E1596" s="442"/>
      <c r="F1596" s="443"/>
      <c r="G1596" s="444"/>
      <c r="H1596" s="448"/>
    </row>
    <row r="1597" spans="1:8">
      <c r="A1597" s="550"/>
      <c r="B1597" s="449"/>
      <c r="C1597" s="438"/>
      <c r="D1597" s="440"/>
      <c r="E1597" s="442"/>
      <c r="F1597" s="443"/>
      <c r="G1597" s="444"/>
      <c r="H1597" s="448"/>
    </row>
    <row r="1598" spans="1:8">
      <c r="A1598" s="550"/>
      <c r="B1598" s="449"/>
      <c r="C1598" s="438"/>
      <c r="D1598" s="440"/>
      <c r="E1598" s="442"/>
      <c r="F1598" s="443"/>
      <c r="G1598" s="444"/>
      <c r="H1598" s="448"/>
    </row>
    <row r="1599" spans="1:8">
      <c r="A1599" s="550"/>
      <c r="B1599" s="449"/>
      <c r="C1599" s="438"/>
      <c r="D1599" s="440"/>
      <c r="E1599" s="442"/>
      <c r="F1599" s="443"/>
      <c r="G1599" s="444"/>
      <c r="H1599" s="448"/>
    </row>
    <row r="1600" spans="1:8">
      <c r="A1600" s="550"/>
      <c r="B1600" s="449"/>
      <c r="C1600" s="438"/>
      <c r="D1600" s="440"/>
      <c r="E1600" s="442"/>
      <c r="F1600" s="443"/>
      <c r="G1600" s="444"/>
      <c r="H1600" s="448"/>
    </row>
    <row r="1601" spans="1:8">
      <c r="A1601" s="550"/>
      <c r="B1601" s="449"/>
      <c r="C1601" s="438"/>
      <c r="D1601" s="440"/>
      <c r="E1601" s="442"/>
      <c r="F1601" s="443"/>
      <c r="G1601" s="444"/>
      <c r="H1601" s="448"/>
    </row>
    <row r="1602" spans="1:8">
      <c r="A1602" s="550"/>
      <c r="B1602" s="449"/>
      <c r="C1602" s="438"/>
      <c r="D1602" s="440"/>
      <c r="E1602" s="442"/>
      <c r="F1602" s="443"/>
      <c r="G1602" s="444"/>
      <c r="H1602" s="448"/>
    </row>
    <row r="1603" spans="1:8">
      <c r="A1603" s="550"/>
      <c r="B1603" s="449"/>
      <c r="C1603" s="438"/>
      <c r="D1603" s="440"/>
      <c r="E1603" s="442"/>
      <c r="F1603" s="443"/>
      <c r="G1603" s="444"/>
      <c r="H1603" s="448"/>
    </row>
    <row r="1604" spans="1:8">
      <c r="A1604" s="550"/>
      <c r="B1604" s="449"/>
      <c r="C1604" s="438"/>
      <c r="D1604" s="440"/>
      <c r="E1604" s="442"/>
      <c r="F1604" s="443"/>
      <c r="G1604" s="444"/>
      <c r="H1604" s="448"/>
    </row>
    <row r="1605" spans="1:8">
      <c r="A1605" s="550"/>
      <c r="B1605" s="449"/>
      <c r="C1605" s="438"/>
      <c r="D1605" s="440"/>
      <c r="E1605" s="442"/>
      <c r="F1605" s="443"/>
      <c r="G1605" s="444"/>
      <c r="H1605" s="448"/>
    </row>
    <row r="1606" spans="1:8">
      <c r="A1606" s="550"/>
      <c r="B1606" s="449"/>
      <c r="C1606" s="438"/>
      <c r="D1606" s="440"/>
      <c r="E1606" s="442"/>
      <c r="F1606" s="443"/>
      <c r="G1606" s="444"/>
      <c r="H1606" s="448"/>
    </row>
    <row r="1607" spans="1:8">
      <c r="A1607" s="550"/>
      <c r="B1607" s="449"/>
      <c r="C1607" s="438"/>
      <c r="D1607" s="440"/>
      <c r="E1607" s="442"/>
      <c r="F1607" s="443"/>
      <c r="G1607" s="444"/>
      <c r="H1607" s="448"/>
    </row>
    <row r="1608" spans="1:8">
      <c r="A1608" s="550"/>
      <c r="B1608" s="449"/>
      <c r="C1608" s="438"/>
      <c r="D1608" s="440"/>
      <c r="E1608" s="442"/>
      <c r="F1608" s="443"/>
      <c r="G1608" s="444"/>
      <c r="H1608" s="448"/>
    </row>
    <row r="1609" spans="1:8">
      <c r="A1609" s="550"/>
      <c r="B1609" s="449"/>
      <c r="C1609" s="438"/>
      <c r="D1609" s="440"/>
      <c r="E1609" s="442"/>
      <c r="F1609" s="443"/>
      <c r="G1609" s="444"/>
      <c r="H1609" s="448"/>
    </row>
    <row r="1610" spans="1:8">
      <c r="A1610" s="550"/>
      <c r="B1610" s="449"/>
      <c r="C1610" s="438"/>
      <c r="D1610" s="440"/>
      <c r="E1610" s="442"/>
      <c r="F1610" s="443"/>
      <c r="G1610" s="444"/>
      <c r="H1610" s="448"/>
    </row>
    <row r="1611" spans="1:8">
      <c r="A1611" s="550"/>
      <c r="B1611" s="449"/>
      <c r="C1611" s="438"/>
      <c r="D1611" s="440"/>
      <c r="E1611" s="442"/>
      <c r="F1611" s="443"/>
      <c r="G1611" s="444"/>
      <c r="H1611" s="448"/>
    </row>
    <row r="1612" spans="1:8">
      <c r="A1612" s="550"/>
      <c r="B1612" s="449"/>
      <c r="C1612" s="438"/>
      <c r="D1612" s="440"/>
      <c r="E1612" s="442"/>
      <c r="F1612" s="443"/>
      <c r="G1612" s="444"/>
      <c r="H1612" s="448"/>
    </row>
    <row r="1613" spans="1:8">
      <c r="A1613" s="550"/>
      <c r="B1613" s="449"/>
      <c r="C1613" s="438"/>
      <c r="D1613" s="440"/>
      <c r="E1613" s="442"/>
      <c r="F1613" s="443"/>
      <c r="G1613" s="444"/>
      <c r="H1613" s="448"/>
    </row>
    <row r="1614" spans="1:8">
      <c r="A1614" s="550"/>
      <c r="B1614" s="449"/>
      <c r="C1614" s="438"/>
      <c r="D1614" s="440"/>
      <c r="E1614" s="442"/>
      <c r="F1614" s="443"/>
      <c r="G1614" s="444"/>
      <c r="H1614" s="448"/>
    </row>
    <row r="1615" spans="1:8">
      <c r="A1615" s="550"/>
      <c r="B1615" s="449"/>
      <c r="C1615" s="438"/>
      <c r="D1615" s="440"/>
      <c r="E1615" s="442"/>
      <c r="F1615" s="443"/>
      <c r="G1615" s="444"/>
      <c r="H1615" s="448"/>
    </row>
    <row r="1616" spans="1:8">
      <c r="A1616" s="550"/>
      <c r="B1616" s="449"/>
      <c r="C1616" s="438"/>
      <c r="D1616" s="440"/>
      <c r="E1616" s="442"/>
      <c r="F1616" s="443"/>
      <c r="G1616" s="444"/>
      <c r="H1616" s="448"/>
    </row>
    <row r="1617" spans="1:8">
      <c r="A1617" s="550"/>
      <c r="B1617" s="449"/>
      <c r="C1617" s="438"/>
      <c r="D1617" s="440"/>
      <c r="E1617" s="442"/>
      <c r="F1617" s="443"/>
      <c r="G1617" s="444"/>
      <c r="H1617" s="448"/>
    </row>
    <row r="1618" spans="1:8">
      <c r="A1618" s="550"/>
      <c r="B1618" s="449"/>
      <c r="C1618" s="438"/>
      <c r="D1618" s="440"/>
      <c r="E1618" s="442"/>
      <c r="F1618" s="443"/>
      <c r="G1618" s="444"/>
      <c r="H1618" s="448"/>
    </row>
    <row r="1619" spans="1:8">
      <c r="A1619" s="550"/>
      <c r="B1619" s="449"/>
      <c r="C1619" s="438"/>
      <c r="D1619" s="440"/>
      <c r="E1619" s="442"/>
      <c r="F1619" s="443"/>
      <c r="G1619" s="444"/>
      <c r="H1619" s="448"/>
    </row>
    <row r="1620" spans="1:8">
      <c r="A1620" s="550"/>
      <c r="B1620" s="449"/>
      <c r="C1620" s="438"/>
      <c r="D1620" s="440"/>
      <c r="E1620" s="442"/>
      <c r="F1620" s="443"/>
      <c r="G1620" s="444"/>
      <c r="H1620" s="448"/>
    </row>
    <row r="1621" spans="1:8">
      <c r="A1621" s="550"/>
      <c r="B1621" s="449"/>
      <c r="C1621" s="438"/>
      <c r="D1621" s="440"/>
      <c r="E1621" s="442"/>
      <c r="F1621" s="443"/>
      <c r="G1621" s="444"/>
      <c r="H1621" s="448"/>
    </row>
    <row r="1622" spans="1:8">
      <c r="A1622" s="550"/>
      <c r="B1622" s="449"/>
      <c r="C1622" s="438"/>
      <c r="D1622" s="440"/>
      <c r="E1622" s="442"/>
      <c r="F1622" s="443"/>
      <c r="G1622" s="444"/>
      <c r="H1622" s="448"/>
    </row>
    <row r="1623" spans="1:8">
      <c r="A1623" s="550"/>
      <c r="B1623" s="449"/>
      <c r="C1623" s="438"/>
      <c r="D1623" s="440"/>
      <c r="E1623" s="442"/>
      <c r="F1623" s="443"/>
      <c r="G1623" s="444"/>
      <c r="H1623" s="448"/>
    </row>
    <row r="1624" spans="1:8">
      <c r="A1624" s="550"/>
      <c r="B1624" s="449"/>
      <c r="C1624" s="438"/>
      <c r="D1624" s="440"/>
      <c r="E1624" s="442"/>
      <c r="F1624" s="443"/>
      <c r="G1624" s="444"/>
      <c r="H1624" s="448"/>
    </row>
    <row r="1625" spans="1:8">
      <c r="A1625" s="550"/>
      <c r="B1625" s="449"/>
      <c r="C1625" s="438"/>
      <c r="D1625" s="440"/>
      <c r="E1625" s="442"/>
      <c r="F1625" s="443"/>
      <c r="G1625" s="444"/>
      <c r="H1625" s="448"/>
    </row>
    <row r="1626" spans="1:8">
      <c r="A1626" s="550"/>
      <c r="B1626" s="449"/>
      <c r="C1626" s="438"/>
      <c r="D1626" s="440"/>
      <c r="E1626" s="442"/>
      <c r="F1626" s="443"/>
      <c r="G1626" s="444"/>
      <c r="H1626" s="448"/>
    </row>
    <row r="1627" spans="1:8">
      <c r="A1627" s="550"/>
      <c r="B1627" s="449"/>
      <c r="C1627" s="438"/>
      <c r="D1627" s="440"/>
      <c r="E1627" s="442"/>
      <c r="F1627" s="443"/>
      <c r="G1627" s="444"/>
      <c r="H1627" s="448"/>
    </row>
    <row r="1628" spans="1:8">
      <c r="A1628" s="550"/>
      <c r="B1628" s="449"/>
      <c r="C1628" s="438"/>
      <c r="D1628" s="440"/>
      <c r="E1628" s="442"/>
      <c r="F1628" s="443"/>
      <c r="G1628" s="444"/>
      <c r="H1628" s="448"/>
    </row>
    <row r="1629" spans="1:8">
      <c r="A1629" s="550"/>
      <c r="B1629" s="449"/>
      <c r="C1629" s="438"/>
      <c r="D1629" s="440"/>
      <c r="E1629" s="442"/>
      <c r="F1629" s="443"/>
      <c r="G1629" s="444"/>
      <c r="H1629" s="448"/>
    </row>
    <row r="1630" spans="1:8">
      <c r="A1630" s="550"/>
      <c r="B1630" s="449"/>
      <c r="C1630" s="438"/>
      <c r="D1630" s="440"/>
      <c r="E1630" s="442"/>
      <c r="F1630" s="443"/>
      <c r="G1630" s="444"/>
      <c r="H1630" s="448"/>
    </row>
    <row r="1631" spans="1:8">
      <c r="A1631" s="550"/>
      <c r="B1631" s="449"/>
      <c r="C1631" s="438"/>
      <c r="D1631" s="440"/>
      <c r="E1631" s="442"/>
      <c r="F1631" s="443"/>
      <c r="G1631" s="444"/>
      <c r="H1631" s="448"/>
    </row>
    <row r="1632" spans="1:8">
      <c r="A1632" s="550"/>
      <c r="B1632" s="449"/>
      <c r="C1632" s="438"/>
      <c r="D1632" s="440"/>
      <c r="E1632" s="442"/>
      <c r="F1632" s="443"/>
      <c r="G1632" s="444"/>
      <c r="H1632" s="448"/>
    </row>
    <row r="1633" spans="1:8">
      <c r="A1633" s="550"/>
      <c r="B1633" s="449"/>
      <c r="C1633" s="438"/>
      <c r="D1633" s="440"/>
      <c r="E1633" s="442"/>
      <c r="F1633" s="443"/>
      <c r="G1633" s="444"/>
      <c r="H1633" s="448"/>
    </row>
    <row r="1634" spans="1:8">
      <c r="A1634" s="550"/>
      <c r="B1634" s="449"/>
      <c r="C1634" s="438"/>
      <c r="D1634" s="440"/>
      <c r="E1634" s="442"/>
      <c r="F1634" s="443"/>
      <c r="G1634" s="444"/>
      <c r="H1634" s="448"/>
    </row>
    <row r="1635" spans="1:8">
      <c r="A1635" s="550"/>
      <c r="B1635" s="449"/>
      <c r="C1635" s="438"/>
      <c r="D1635" s="440"/>
      <c r="E1635" s="442"/>
      <c r="F1635" s="443"/>
      <c r="G1635" s="444"/>
      <c r="H1635" s="448"/>
    </row>
    <row r="1636" spans="1:8">
      <c r="A1636" s="550"/>
      <c r="B1636" s="449"/>
      <c r="C1636" s="438"/>
      <c r="D1636" s="440"/>
      <c r="E1636" s="442"/>
      <c r="F1636" s="443"/>
      <c r="G1636" s="444"/>
      <c r="H1636" s="448"/>
    </row>
    <row r="1637" spans="1:8">
      <c r="A1637" s="550"/>
      <c r="B1637" s="449"/>
      <c r="C1637" s="438"/>
      <c r="D1637" s="440"/>
      <c r="E1637" s="442"/>
      <c r="F1637" s="443"/>
      <c r="G1637" s="444"/>
      <c r="H1637" s="448"/>
    </row>
    <row r="1638" spans="1:8">
      <c r="A1638" s="550"/>
      <c r="B1638" s="449"/>
      <c r="C1638" s="438"/>
      <c r="D1638" s="440"/>
      <c r="E1638" s="442"/>
      <c r="F1638" s="443"/>
      <c r="G1638" s="444"/>
      <c r="H1638" s="448"/>
    </row>
    <row r="1639" spans="1:8">
      <c r="A1639" s="550"/>
      <c r="B1639" s="449"/>
      <c r="C1639" s="438"/>
      <c r="D1639" s="440"/>
      <c r="E1639" s="442"/>
      <c r="F1639" s="443"/>
      <c r="G1639" s="444"/>
      <c r="H1639" s="448"/>
    </row>
    <row r="1640" spans="1:8">
      <c r="A1640" s="550"/>
      <c r="B1640" s="449"/>
      <c r="C1640" s="438"/>
      <c r="D1640" s="440"/>
      <c r="E1640" s="442"/>
      <c r="F1640" s="443"/>
      <c r="G1640" s="444"/>
      <c r="H1640" s="448"/>
    </row>
    <row r="1641" spans="1:8">
      <c r="A1641" s="550"/>
      <c r="B1641" s="449"/>
      <c r="C1641" s="438"/>
      <c r="D1641" s="440"/>
      <c r="E1641" s="442"/>
      <c r="F1641" s="443"/>
      <c r="G1641" s="444"/>
      <c r="H1641" s="448"/>
    </row>
    <row r="1642" spans="1:8">
      <c r="A1642" s="550"/>
      <c r="B1642" s="449"/>
      <c r="C1642" s="438"/>
      <c r="D1642" s="440"/>
      <c r="E1642" s="442"/>
      <c r="F1642" s="443"/>
      <c r="G1642" s="444"/>
      <c r="H1642" s="448"/>
    </row>
    <row r="1643" spans="1:8">
      <c r="A1643" s="550"/>
      <c r="B1643" s="449"/>
      <c r="C1643" s="438"/>
      <c r="D1643" s="440"/>
      <c r="E1643" s="442"/>
      <c r="F1643" s="443"/>
      <c r="G1643" s="444"/>
      <c r="H1643" s="448"/>
    </row>
    <row r="1644" spans="1:8">
      <c r="A1644" s="550"/>
      <c r="B1644" s="449"/>
      <c r="C1644" s="438"/>
      <c r="D1644" s="440"/>
      <c r="E1644" s="442"/>
      <c r="F1644" s="443"/>
      <c r="G1644" s="444"/>
      <c r="H1644" s="448"/>
    </row>
    <row r="1645" spans="1:8">
      <c r="A1645" s="550"/>
      <c r="B1645" s="449"/>
      <c r="C1645" s="438"/>
      <c r="D1645" s="440"/>
      <c r="E1645" s="442"/>
      <c r="F1645" s="443"/>
      <c r="G1645" s="444"/>
      <c r="H1645" s="448"/>
    </row>
    <row r="1646" spans="1:8">
      <c r="A1646" s="550"/>
      <c r="B1646" s="449"/>
      <c r="C1646" s="438"/>
      <c r="D1646" s="440"/>
      <c r="E1646" s="442"/>
      <c r="F1646" s="443"/>
      <c r="G1646" s="444"/>
      <c r="H1646" s="448"/>
    </row>
    <row r="1647" spans="1:8">
      <c r="A1647" s="550"/>
      <c r="B1647" s="449"/>
      <c r="C1647" s="438"/>
      <c r="D1647" s="440"/>
      <c r="E1647" s="442"/>
      <c r="F1647" s="443"/>
      <c r="G1647" s="444"/>
      <c r="H1647" s="448"/>
    </row>
    <row r="1648" spans="1:8">
      <c r="A1648" s="550"/>
      <c r="B1648" s="449"/>
      <c r="C1648" s="438"/>
      <c r="D1648" s="440"/>
      <c r="E1648" s="442"/>
      <c r="F1648" s="443"/>
      <c r="G1648" s="444"/>
      <c r="H1648" s="448"/>
    </row>
    <row r="1649" spans="1:8">
      <c r="A1649" s="550"/>
      <c r="B1649" s="449"/>
      <c r="C1649" s="438"/>
      <c r="D1649" s="440"/>
      <c r="E1649" s="442"/>
      <c r="F1649" s="443"/>
      <c r="G1649" s="444"/>
      <c r="H1649" s="448"/>
    </row>
    <row r="1650" spans="1:8">
      <c r="A1650" s="550"/>
      <c r="B1650" s="449"/>
      <c r="C1650" s="438"/>
      <c r="D1650" s="440"/>
      <c r="E1650" s="442"/>
      <c r="F1650" s="443"/>
      <c r="G1650" s="444"/>
      <c r="H1650" s="448"/>
    </row>
    <row r="1651" spans="1:8">
      <c r="A1651" s="550"/>
      <c r="B1651" s="449"/>
      <c r="C1651" s="438"/>
      <c r="D1651" s="440"/>
      <c r="E1651" s="442"/>
      <c r="F1651" s="443"/>
      <c r="G1651" s="444"/>
      <c r="H1651" s="448"/>
    </row>
    <row r="1652" spans="1:8">
      <c r="A1652" s="550"/>
      <c r="B1652" s="449"/>
      <c r="C1652" s="438"/>
      <c r="D1652" s="440"/>
      <c r="E1652" s="442"/>
      <c r="F1652" s="443"/>
      <c r="G1652" s="444"/>
      <c r="H1652" s="448"/>
    </row>
    <row r="1653" spans="1:8">
      <c r="A1653" s="550"/>
      <c r="B1653" s="449"/>
      <c r="C1653" s="438"/>
      <c r="D1653" s="440"/>
      <c r="E1653" s="442"/>
      <c r="F1653" s="443"/>
      <c r="G1653" s="444"/>
      <c r="H1653" s="448"/>
    </row>
    <row r="1654" spans="1:8">
      <c r="A1654" s="550"/>
      <c r="B1654" s="449"/>
      <c r="C1654" s="438"/>
      <c r="D1654" s="440"/>
      <c r="E1654" s="442"/>
      <c r="F1654" s="443"/>
      <c r="G1654" s="444"/>
      <c r="H1654" s="448"/>
    </row>
    <row r="1655" spans="1:8">
      <c r="A1655" s="550"/>
      <c r="B1655" s="449"/>
      <c r="C1655" s="438"/>
      <c r="D1655" s="440"/>
      <c r="E1655" s="442"/>
      <c r="F1655" s="443"/>
      <c r="G1655" s="444"/>
      <c r="H1655" s="448"/>
    </row>
    <row r="1656" spans="1:8">
      <c r="A1656" s="550"/>
      <c r="B1656" s="449"/>
      <c r="C1656" s="438"/>
      <c r="D1656" s="440"/>
      <c r="E1656" s="442"/>
      <c r="F1656" s="443"/>
      <c r="G1656" s="444"/>
      <c r="H1656" s="448"/>
    </row>
    <row r="1657" spans="1:8">
      <c r="A1657" s="550"/>
      <c r="B1657" s="449"/>
      <c r="C1657" s="438"/>
      <c r="D1657" s="440"/>
      <c r="E1657" s="442"/>
      <c r="F1657" s="443"/>
      <c r="G1657" s="444"/>
      <c r="H1657" s="448"/>
    </row>
    <row r="1658" spans="1:8">
      <c r="A1658" s="550"/>
      <c r="B1658" s="449"/>
      <c r="C1658" s="438"/>
      <c r="D1658" s="440"/>
      <c r="E1658" s="442"/>
      <c r="F1658" s="443"/>
      <c r="G1658" s="444"/>
      <c r="H1658" s="448"/>
    </row>
    <row r="1659" spans="1:8">
      <c r="A1659" s="550"/>
      <c r="B1659" s="449"/>
      <c r="C1659" s="438"/>
      <c r="D1659" s="440"/>
      <c r="E1659" s="442"/>
      <c r="F1659" s="443"/>
      <c r="G1659" s="444"/>
      <c r="H1659" s="448"/>
    </row>
    <row r="1660" spans="1:8">
      <c r="A1660" s="550"/>
      <c r="B1660" s="449"/>
      <c r="C1660" s="438"/>
      <c r="D1660" s="440"/>
      <c r="E1660" s="442"/>
      <c r="F1660" s="443"/>
      <c r="G1660" s="444"/>
      <c r="H1660" s="448"/>
    </row>
    <row r="1661" spans="1:8">
      <c r="A1661" s="550"/>
      <c r="B1661" s="449"/>
      <c r="C1661" s="438"/>
      <c r="D1661" s="440"/>
      <c r="E1661" s="442"/>
      <c r="F1661" s="443"/>
      <c r="G1661" s="444"/>
      <c r="H1661" s="448"/>
    </row>
    <row r="1662" spans="1:8">
      <c r="A1662" s="550"/>
      <c r="B1662" s="449"/>
      <c r="C1662" s="438"/>
      <c r="D1662" s="440"/>
      <c r="E1662" s="442"/>
      <c r="F1662" s="443"/>
      <c r="G1662" s="444"/>
      <c r="H1662" s="448"/>
    </row>
    <row r="1663" spans="1:8">
      <c r="A1663" s="550"/>
      <c r="B1663" s="449"/>
      <c r="C1663" s="438"/>
      <c r="D1663" s="440"/>
      <c r="E1663" s="442"/>
      <c r="F1663" s="443"/>
      <c r="G1663" s="444"/>
      <c r="H1663" s="448"/>
    </row>
    <row r="1664" spans="1:8">
      <c r="A1664" s="550"/>
      <c r="B1664" s="449"/>
      <c r="C1664" s="438"/>
      <c r="D1664" s="440"/>
      <c r="E1664" s="442"/>
      <c r="F1664" s="443"/>
      <c r="G1664" s="444"/>
      <c r="H1664" s="448"/>
    </row>
    <row r="1665" spans="1:8">
      <c r="A1665" s="550"/>
      <c r="B1665" s="449"/>
      <c r="C1665" s="438"/>
      <c r="D1665" s="440"/>
      <c r="E1665" s="442"/>
      <c r="F1665" s="443"/>
      <c r="G1665" s="444"/>
      <c r="H1665" s="448"/>
    </row>
    <row r="1666" spans="1:8">
      <c r="A1666" s="550"/>
      <c r="B1666" s="449"/>
      <c r="C1666" s="438"/>
      <c r="D1666" s="440"/>
      <c r="E1666" s="442"/>
      <c r="F1666" s="443"/>
      <c r="G1666" s="444"/>
      <c r="H1666" s="448"/>
    </row>
    <row r="1667" spans="1:8">
      <c r="A1667" s="550"/>
      <c r="B1667" s="449"/>
      <c r="C1667" s="438"/>
      <c r="D1667" s="440"/>
      <c r="E1667" s="442"/>
      <c r="F1667" s="443"/>
      <c r="G1667" s="444"/>
      <c r="H1667" s="448"/>
    </row>
    <row r="1668" spans="1:8">
      <c r="A1668" s="550"/>
      <c r="B1668" s="449"/>
      <c r="C1668" s="438"/>
      <c r="D1668" s="440"/>
      <c r="E1668" s="442"/>
      <c r="F1668" s="443"/>
      <c r="G1668" s="444"/>
      <c r="H1668" s="448"/>
    </row>
    <row r="1669" spans="1:8">
      <c r="A1669" s="550"/>
      <c r="B1669" s="449"/>
      <c r="C1669" s="438"/>
      <c r="D1669" s="440"/>
      <c r="E1669" s="442"/>
      <c r="F1669" s="443"/>
      <c r="G1669" s="444"/>
      <c r="H1669" s="448"/>
    </row>
    <row r="1670" spans="1:8">
      <c r="A1670" s="550"/>
      <c r="B1670" s="449"/>
      <c r="C1670" s="438"/>
      <c r="D1670" s="440"/>
      <c r="E1670" s="442"/>
      <c r="F1670" s="443"/>
      <c r="G1670" s="444"/>
      <c r="H1670" s="448"/>
    </row>
    <row r="1671" spans="1:8">
      <c r="A1671" s="550"/>
      <c r="B1671" s="449"/>
      <c r="C1671" s="438"/>
      <c r="D1671" s="440"/>
      <c r="E1671" s="442"/>
      <c r="F1671" s="443"/>
      <c r="G1671" s="444"/>
      <c r="H1671" s="448"/>
    </row>
    <row r="1672" spans="1:8">
      <c r="A1672" s="550"/>
      <c r="B1672" s="449"/>
      <c r="C1672" s="438"/>
      <c r="D1672" s="440"/>
      <c r="E1672" s="442"/>
      <c r="F1672" s="443"/>
      <c r="G1672" s="444"/>
      <c r="H1672" s="448"/>
    </row>
    <row r="1673" spans="1:8">
      <c r="A1673" s="550"/>
      <c r="B1673" s="449"/>
      <c r="C1673" s="438"/>
      <c r="D1673" s="440"/>
      <c r="E1673" s="442"/>
      <c r="F1673" s="443"/>
      <c r="G1673" s="444"/>
      <c r="H1673" s="448"/>
    </row>
    <row r="1674" spans="1:8">
      <c r="A1674" s="550"/>
      <c r="B1674" s="449"/>
      <c r="C1674" s="438"/>
      <c r="D1674" s="440"/>
      <c r="E1674" s="442"/>
      <c r="F1674" s="443"/>
      <c r="G1674" s="444"/>
      <c r="H1674" s="448"/>
    </row>
    <row r="1675" spans="1:8">
      <c r="A1675" s="550"/>
      <c r="B1675" s="449"/>
      <c r="C1675" s="438"/>
      <c r="D1675" s="440"/>
      <c r="E1675" s="442"/>
      <c r="F1675" s="443"/>
      <c r="G1675" s="444"/>
      <c r="H1675" s="448"/>
    </row>
    <row r="1676" spans="1:8">
      <c r="A1676" s="550"/>
      <c r="B1676" s="449"/>
      <c r="C1676" s="438"/>
      <c r="D1676" s="440"/>
      <c r="E1676" s="442"/>
      <c r="F1676" s="443"/>
      <c r="G1676" s="444"/>
      <c r="H1676" s="448"/>
    </row>
    <row r="1677" spans="1:8">
      <c r="A1677" s="550"/>
      <c r="B1677" s="449"/>
      <c r="C1677" s="438"/>
      <c r="D1677" s="440"/>
      <c r="E1677" s="442"/>
      <c r="F1677" s="443"/>
      <c r="G1677" s="444"/>
      <c r="H1677" s="448"/>
    </row>
    <row r="1678" spans="1:8">
      <c r="A1678" s="550"/>
      <c r="B1678" s="449"/>
      <c r="C1678" s="438"/>
      <c r="D1678" s="440"/>
      <c r="E1678" s="442"/>
      <c r="F1678" s="443"/>
      <c r="G1678" s="444"/>
      <c r="H1678" s="448"/>
    </row>
    <row r="1679" spans="1:8">
      <c r="A1679" s="550"/>
      <c r="B1679" s="449"/>
      <c r="C1679" s="438"/>
      <c r="D1679" s="440"/>
      <c r="E1679" s="442"/>
      <c r="F1679" s="443"/>
      <c r="G1679" s="444"/>
      <c r="H1679" s="448"/>
    </row>
    <row r="1680" spans="1:8">
      <c r="A1680" s="550"/>
      <c r="B1680" s="449"/>
      <c r="C1680" s="438"/>
      <c r="D1680" s="440"/>
      <c r="E1680" s="442"/>
      <c r="F1680" s="443"/>
      <c r="G1680" s="444"/>
      <c r="H1680" s="448"/>
    </row>
    <row r="1681" spans="1:8">
      <c r="A1681" s="550"/>
      <c r="B1681" s="449"/>
      <c r="C1681" s="438"/>
      <c r="D1681" s="440"/>
      <c r="E1681" s="442"/>
      <c r="F1681" s="443"/>
      <c r="G1681" s="444"/>
      <c r="H1681" s="448"/>
    </row>
    <row r="1682" spans="1:8">
      <c r="A1682" s="550"/>
      <c r="B1682" s="449"/>
      <c r="C1682" s="438"/>
      <c r="D1682" s="440"/>
      <c r="E1682" s="442"/>
      <c r="F1682" s="443"/>
      <c r="G1682" s="444"/>
      <c r="H1682" s="448"/>
    </row>
    <row r="1683" spans="1:8">
      <c r="A1683" s="550"/>
      <c r="B1683" s="449"/>
      <c r="C1683" s="438"/>
      <c r="D1683" s="440"/>
      <c r="E1683" s="442"/>
      <c r="F1683" s="443"/>
      <c r="G1683" s="444"/>
      <c r="H1683" s="448"/>
    </row>
    <row r="1684" spans="1:8">
      <c r="A1684" s="550"/>
      <c r="B1684" s="449"/>
      <c r="C1684" s="438"/>
      <c r="D1684" s="440"/>
      <c r="E1684" s="442"/>
      <c r="F1684" s="443"/>
      <c r="G1684" s="444"/>
      <c r="H1684" s="448"/>
    </row>
    <row r="1685" spans="1:8">
      <c r="A1685" s="550"/>
      <c r="B1685" s="449"/>
      <c r="C1685" s="438"/>
      <c r="D1685" s="440"/>
      <c r="E1685" s="442"/>
      <c r="F1685" s="443"/>
      <c r="G1685" s="444"/>
      <c r="H1685" s="448"/>
    </row>
    <row r="1686" spans="1:8">
      <c r="A1686" s="550"/>
      <c r="B1686" s="449"/>
      <c r="C1686" s="438"/>
      <c r="D1686" s="440"/>
      <c r="E1686" s="442"/>
      <c r="F1686" s="443"/>
      <c r="G1686" s="444"/>
      <c r="H1686" s="448"/>
    </row>
    <row r="1687" spans="1:8">
      <c r="A1687" s="550"/>
      <c r="B1687" s="449"/>
      <c r="C1687" s="438"/>
      <c r="D1687" s="440"/>
      <c r="E1687" s="442"/>
      <c r="F1687" s="443"/>
      <c r="G1687" s="444"/>
      <c r="H1687" s="448"/>
    </row>
    <row r="1688" spans="1:8">
      <c r="A1688" s="550"/>
      <c r="B1688" s="449"/>
      <c r="C1688" s="438"/>
      <c r="D1688" s="440"/>
      <c r="E1688" s="442"/>
      <c r="F1688" s="443"/>
      <c r="G1688" s="444"/>
      <c r="H1688" s="448"/>
    </row>
    <row r="1689" spans="1:8">
      <c r="A1689" s="550"/>
      <c r="B1689" s="449"/>
      <c r="C1689" s="438"/>
      <c r="D1689" s="440"/>
      <c r="E1689" s="442"/>
      <c r="F1689" s="443"/>
      <c r="G1689" s="444"/>
      <c r="H1689" s="448"/>
    </row>
    <row r="1690" spans="1:8">
      <c r="A1690" s="550"/>
      <c r="B1690" s="449"/>
      <c r="C1690" s="438"/>
      <c r="D1690" s="440"/>
      <c r="E1690" s="442"/>
      <c r="F1690" s="443"/>
      <c r="G1690" s="444"/>
      <c r="H1690" s="448"/>
    </row>
    <row r="1691" spans="1:8">
      <c r="A1691" s="550"/>
      <c r="B1691" s="449"/>
      <c r="C1691" s="438"/>
      <c r="D1691" s="440"/>
      <c r="E1691" s="442"/>
      <c r="F1691" s="443"/>
      <c r="G1691" s="444"/>
      <c r="H1691" s="448"/>
    </row>
    <row r="1692" spans="1:8">
      <c r="A1692" s="550"/>
      <c r="B1692" s="449"/>
      <c r="C1692" s="438"/>
      <c r="D1692" s="440"/>
      <c r="E1692" s="442"/>
      <c r="F1692" s="443"/>
      <c r="G1692" s="444"/>
      <c r="H1692" s="448"/>
    </row>
    <row r="1693" spans="1:8">
      <c r="A1693" s="550"/>
      <c r="B1693" s="449"/>
      <c r="C1693" s="438"/>
      <c r="D1693" s="440"/>
      <c r="E1693" s="442"/>
      <c r="F1693" s="443"/>
      <c r="G1693" s="444"/>
      <c r="H1693" s="448"/>
    </row>
    <row r="1694" spans="1:8">
      <c r="A1694" s="550"/>
      <c r="B1694" s="449"/>
      <c r="C1694" s="438"/>
      <c r="D1694" s="440"/>
      <c r="E1694" s="442"/>
      <c r="F1694" s="443"/>
      <c r="G1694" s="444"/>
      <c r="H1694" s="448"/>
    </row>
    <row r="1695" spans="1:8">
      <c r="A1695" s="550"/>
      <c r="B1695" s="449"/>
      <c r="C1695" s="438"/>
      <c r="D1695" s="440"/>
      <c r="E1695" s="442"/>
      <c r="F1695" s="443"/>
      <c r="G1695" s="444"/>
      <c r="H1695" s="448"/>
    </row>
    <row r="1696" spans="1:8">
      <c r="A1696" s="550"/>
      <c r="B1696" s="449"/>
      <c r="C1696" s="438"/>
      <c r="D1696" s="440"/>
      <c r="E1696" s="442"/>
      <c r="F1696" s="443"/>
      <c r="G1696" s="444"/>
      <c r="H1696" s="448"/>
    </row>
    <row r="1697" spans="1:8">
      <c r="A1697" s="550"/>
      <c r="B1697" s="449"/>
      <c r="C1697" s="438"/>
      <c r="D1697" s="440"/>
      <c r="E1697" s="442"/>
      <c r="F1697" s="443"/>
      <c r="G1697" s="444"/>
      <c r="H1697" s="448"/>
    </row>
    <row r="1698" spans="1:8">
      <c r="A1698" s="550"/>
      <c r="B1698" s="449"/>
      <c r="C1698" s="438"/>
      <c r="D1698" s="440"/>
      <c r="E1698" s="442"/>
      <c r="F1698" s="443"/>
      <c r="G1698" s="444"/>
      <c r="H1698" s="448"/>
    </row>
    <row r="1699" spans="1:8">
      <c r="A1699" s="550"/>
      <c r="B1699" s="449"/>
      <c r="C1699" s="438"/>
      <c r="D1699" s="440"/>
      <c r="E1699" s="442"/>
      <c r="F1699" s="443"/>
      <c r="G1699" s="444"/>
      <c r="H1699" s="448"/>
    </row>
    <row r="1700" spans="1:8">
      <c r="A1700" s="550"/>
      <c r="B1700" s="449"/>
      <c r="C1700" s="438"/>
      <c r="D1700" s="440"/>
      <c r="E1700" s="442"/>
      <c r="F1700" s="443"/>
      <c r="G1700" s="444"/>
      <c r="H1700" s="448"/>
    </row>
    <row r="1701" spans="1:8">
      <c r="A1701" s="550"/>
      <c r="B1701" s="449"/>
      <c r="C1701" s="438"/>
      <c r="D1701" s="440"/>
      <c r="E1701" s="442"/>
      <c r="F1701" s="443"/>
      <c r="G1701" s="444"/>
      <c r="H1701" s="448"/>
    </row>
    <row r="1702" spans="1:8">
      <c r="A1702" s="550"/>
      <c r="B1702" s="449"/>
      <c r="C1702" s="438"/>
      <c r="D1702" s="440"/>
      <c r="E1702" s="442"/>
      <c r="F1702" s="443"/>
      <c r="G1702" s="444"/>
      <c r="H1702" s="448"/>
    </row>
    <row r="1703" spans="1:8">
      <c r="A1703" s="550"/>
      <c r="B1703" s="449"/>
      <c r="C1703" s="438"/>
      <c r="D1703" s="440"/>
      <c r="E1703" s="442"/>
      <c r="F1703" s="443"/>
      <c r="G1703" s="444"/>
      <c r="H1703" s="448"/>
    </row>
    <row r="1704" spans="1:8">
      <c r="A1704" s="550"/>
      <c r="B1704" s="449"/>
      <c r="C1704" s="438"/>
      <c r="D1704" s="440"/>
      <c r="E1704" s="442"/>
      <c r="F1704" s="443"/>
      <c r="G1704" s="444"/>
      <c r="H1704" s="448"/>
    </row>
    <row r="1705" spans="1:8">
      <c r="A1705" s="550"/>
      <c r="B1705" s="449"/>
      <c r="C1705" s="438"/>
      <c r="D1705" s="440"/>
      <c r="E1705" s="442"/>
      <c r="F1705" s="443"/>
      <c r="G1705" s="444"/>
      <c r="H1705" s="448"/>
    </row>
    <row r="1706" spans="1:8">
      <c r="A1706" s="550"/>
      <c r="B1706" s="449"/>
      <c r="C1706" s="438"/>
      <c r="D1706" s="440"/>
      <c r="E1706" s="442"/>
      <c r="F1706" s="443"/>
      <c r="G1706" s="444"/>
      <c r="H1706" s="448"/>
    </row>
    <row r="1707" spans="1:8">
      <c r="A1707" s="550"/>
      <c r="B1707" s="449"/>
      <c r="C1707" s="438"/>
      <c r="D1707" s="440"/>
      <c r="E1707" s="442"/>
      <c r="F1707" s="443"/>
      <c r="G1707" s="444"/>
      <c r="H1707" s="448"/>
    </row>
    <row r="1708" spans="1:8">
      <c r="A1708" s="550"/>
      <c r="B1708" s="449"/>
      <c r="C1708" s="438"/>
      <c r="D1708" s="440"/>
      <c r="E1708" s="442"/>
      <c r="F1708" s="443"/>
      <c r="G1708" s="444"/>
      <c r="H1708" s="448"/>
    </row>
    <row r="1709" spans="1:8">
      <c r="A1709" s="550"/>
      <c r="B1709" s="449"/>
      <c r="C1709" s="438"/>
      <c r="D1709" s="440"/>
      <c r="E1709" s="442"/>
      <c r="F1709" s="443"/>
      <c r="G1709" s="444"/>
      <c r="H1709" s="448"/>
    </row>
    <row r="1710" spans="1:8">
      <c r="A1710" s="550"/>
      <c r="B1710" s="449"/>
      <c r="C1710" s="438"/>
      <c r="D1710" s="440"/>
      <c r="E1710" s="442"/>
      <c r="F1710" s="443"/>
      <c r="G1710" s="444"/>
      <c r="H1710" s="448"/>
    </row>
    <row r="1711" spans="1:8">
      <c r="A1711" s="550"/>
      <c r="B1711" s="449"/>
      <c r="C1711" s="438"/>
      <c r="D1711" s="440"/>
      <c r="E1711" s="442"/>
      <c r="F1711" s="443"/>
      <c r="G1711" s="444"/>
      <c r="H1711" s="448"/>
    </row>
    <row r="1712" spans="1:8">
      <c r="A1712" s="550"/>
      <c r="B1712" s="449"/>
      <c r="C1712" s="438"/>
      <c r="D1712" s="440"/>
      <c r="E1712" s="442"/>
      <c r="F1712" s="443"/>
      <c r="G1712" s="444"/>
      <c r="H1712" s="448"/>
    </row>
    <row r="1713" spans="1:8">
      <c r="A1713" s="550"/>
      <c r="B1713" s="449"/>
      <c r="C1713" s="438"/>
      <c r="D1713" s="440"/>
      <c r="E1713" s="442"/>
      <c r="F1713" s="443"/>
      <c r="G1713" s="444"/>
      <c r="H1713" s="448"/>
    </row>
    <row r="1714" spans="1:8">
      <c r="A1714" s="550"/>
      <c r="B1714" s="449"/>
      <c r="C1714" s="438"/>
      <c r="D1714" s="440"/>
      <c r="E1714" s="442"/>
      <c r="F1714" s="443"/>
      <c r="G1714" s="444"/>
      <c r="H1714" s="448"/>
    </row>
    <row r="1715" spans="1:8">
      <c r="A1715" s="550"/>
      <c r="B1715" s="449"/>
      <c r="C1715" s="438"/>
      <c r="D1715" s="440"/>
      <c r="E1715" s="442"/>
      <c r="F1715" s="443"/>
      <c r="G1715" s="444"/>
      <c r="H1715" s="448"/>
    </row>
    <row r="1716" spans="1:8">
      <c r="A1716" s="550"/>
      <c r="B1716" s="449"/>
      <c r="C1716" s="438"/>
      <c r="D1716" s="440"/>
      <c r="E1716" s="442"/>
      <c r="F1716" s="443"/>
      <c r="G1716" s="444"/>
      <c r="H1716" s="448"/>
    </row>
    <row r="1717" spans="1:8">
      <c r="A1717" s="550"/>
      <c r="B1717" s="449"/>
      <c r="C1717" s="438"/>
      <c r="D1717" s="440"/>
      <c r="E1717" s="442"/>
      <c r="F1717" s="443"/>
      <c r="G1717" s="444"/>
      <c r="H1717" s="448"/>
    </row>
    <row r="1718" spans="1:8">
      <c r="A1718" s="550"/>
      <c r="B1718" s="449"/>
      <c r="C1718" s="438"/>
      <c r="D1718" s="440"/>
      <c r="E1718" s="442"/>
      <c r="F1718" s="443"/>
      <c r="G1718" s="444"/>
      <c r="H1718" s="448"/>
    </row>
    <row r="1719" spans="1:8">
      <c r="A1719" s="550"/>
      <c r="B1719" s="449"/>
      <c r="C1719" s="438"/>
      <c r="D1719" s="440"/>
      <c r="E1719" s="442"/>
      <c r="F1719" s="443"/>
      <c r="G1719" s="444"/>
      <c r="H1719" s="448"/>
    </row>
    <row r="1720" spans="1:8">
      <c r="A1720" s="550"/>
      <c r="B1720" s="449"/>
      <c r="C1720" s="438"/>
      <c r="D1720" s="440"/>
      <c r="E1720" s="442"/>
      <c r="F1720" s="443"/>
      <c r="G1720" s="444"/>
      <c r="H1720" s="448"/>
    </row>
    <row r="1721" spans="1:8">
      <c r="A1721" s="550"/>
      <c r="B1721" s="449"/>
      <c r="C1721" s="438"/>
      <c r="D1721" s="440"/>
      <c r="E1721" s="442"/>
      <c r="F1721" s="443"/>
      <c r="G1721" s="444"/>
      <c r="H1721" s="448"/>
    </row>
    <row r="1722" spans="1:8">
      <c r="A1722" s="550"/>
      <c r="B1722" s="449"/>
      <c r="C1722" s="438"/>
      <c r="D1722" s="440"/>
      <c r="E1722" s="442"/>
      <c r="F1722" s="443"/>
      <c r="G1722" s="444"/>
      <c r="H1722" s="448"/>
    </row>
    <row r="1723" spans="1:8">
      <c r="A1723" s="550"/>
      <c r="B1723" s="449"/>
      <c r="C1723" s="438"/>
      <c r="D1723" s="440"/>
      <c r="E1723" s="442"/>
      <c r="F1723" s="443"/>
      <c r="G1723" s="444"/>
      <c r="H1723" s="448"/>
    </row>
    <row r="1724" spans="1:8">
      <c r="A1724" s="550"/>
      <c r="B1724" s="449"/>
      <c r="C1724" s="438"/>
      <c r="D1724" s="440"/>
      <c r="E1724" s="442"/>
      <c r="F1724" s="443"/>
      <c r="G1724" s="444"/>
      <c r="H1724" s="448"/>
    </row>
    <row r="1725" spans="1:8">
      <c r="A1725" s="550"/>
      <c r="B1725" s="449"/>
      <c r="C1725" s="438"/>
      <c r="D1725" s="440"/>
      <c r="E1725" s="442"/>
      <c r="F1725" s="443"/>
      <c r="G1725" s="444"/>
      <c r="H1725" s="448"/>
    </row>
    <row r="1726" spans="1:8">
      <c r="A1726" s="550"/>
      <c r="B1726" s="449"/>
      <c r="C1726" s="438"/>
      <c r="D1726" s="440"/>
      <c r="E1726" s="442"/>
      <c r="F1726" s="443"/>
      <c r="G1726" s="444"/>
      <c r="H1726" s="448"/>
    </row>
    <row r="1727" spans="1:8">
      <c r="A1727" s="550"/>
      <c r="B1727" s="449"/>
      <c r="C1727" s="438"/>
      <c r="D1727" s="440"/>
      <c r="E1727" s="442"/>
      <c r="F1727" s="443"/>
      <c r="G1727" s="444"/>
      <c r="H1727" s="448"/>
    </row>
    <row r="1728" spans="1:8">
      <c r="A1728" s="550"/>
      <c r="B1728" s="449"/>
      <c r="C1728" s="438"/>
      <c r="D1728" s="440"/>
      <c r="E1728" s="442"/>
      <c r="F1728" s="443"/>
      <c r="G1728" s="444"/>
      <c r="H1728" s="448"/>
    </row>
    <row r="1729" spans="1:8">
      <c r="A1729" s="550"/>
      <c r="B1729" s="449"/>
      <c r="C1729" s="438"/>
      <c r="D1729" s="440"/>
      <c r="E1729" s="442"/>
      <c r="F1729" s="443"/>
      <c r="G1729" s="444"/>
      <c r="H1729" s="448"/>
    </row>
    <row r="1730" spans="1:8">
      <c r="A1730" s="550"/>
      <c r="B1730" s="449"/>
      <c r="C1730" s="438"/>
      <c r="D1730" s="440"/>
      <c r="E1730" s="442"/>
      <c r="F1730" s="443"/>
      <c r="G1730" s="444"/>
      <c r="H1730" s="448"/>
    </row>
    <row r="1731" spans="1:8">
      <c r="A1731" s="550"/>
      <c r="B1731" s="449"/>
      <c r="C1731" s="438"/>
      <c r="D1731" s="440"/>
      <c r="E1731" s="442"/>
      <c r="F1731" s="443"/>
      <c r="G1731" s="444"/>
      <c r="H1731" s="448"/>
    </row>
    <row r="1732" spans="1:8">
      <c r="A1732" s="550"/>
      <c r="B1732" s="449"/>
      <c r="C1732" s="438"/>
      <c r="D1732" s="440"/>
      <c r="E1732" s="442"/>
      <c r="F1732" s="443"/>
      <c r="G1732" s="444"/>
      <c r="H1732" s="448"/>
    </row>
    <row r="1733" spans="1:8">
      <c r="A1733" s="550"/>
      <c r="B1733" s="449"/>
      <c r="C1733" s="438"/>
      <c r="D1733" s="440"/>
      <c r="E1733" s="442"/>
      <c r="F1733" s="443"/>
      <c r="G1733" s="444"/>
      <c r="H1733" s="448"/>
    </row>
    <row r="1734" spans="1:8">
      <c r="A1734" s="550"/>
      <c r="B1734" s="449"/>
      <c r="C1734" s="438"/>
      <c r="D1734" s="440"/>
      <c r="E1734" s="442"/>
      <c r="F1734" s="443"/>
      <c r="G1734" s="444"/>
      <c r="H1734" s="448"/>
    </row>
    <row r="1735" spans="1:8">
      <c r="A1735" s="550"/>
      <c r="B1735" s="449"/>
      <c r="C1735" s="438"/>
      <c r="D1735" s="440"/>
      <c r="E1735" s="442"/>
      <c r="F1735" s="443"/>
      <c r="G1735" s="444"/>
      <c r="H1735" s="448"/>
    </row>
    <row r="1736" spans="1:8">
      <c r="A1736" s="550"/>
      <c r="B1736" s="449"/>
      <c r="C1736" s="438"/>
      <c r="D1736" s="440"/>
      <c r="E1736" s="442"/>
      <c r="F1736" s="443"/>
      <c r="G1736" s="444"/>
      <c r="H1736" s="448"/>
    </row>
    <row r="1737" spans="1:8">
      <c r="A1737" s="550"/>
      <c r="B1737" s="449"/>
      <c r="C1737" s="438"/>
      <c r="D1737" s="440"/>
      <c r="E1737" s="442"/>
      <c r="F1737" s="443"/>
      <c r="G1737" s="444"/>
      <c r="H1737" s="448"/>
    </row>
    <row r="1738" spans="1:8">
      <c r="A1738" s="550"/>
      <c r="B1738" s="449"/>
      <c r="C1738" s="438"/>
      <c r="D1738" s="440"/>
      <c r="E1738" s="442"/>
      <c r="F1738" s="443"/>
      <c r="G1738" s="444"/>
      <c r="H1738" s="448"/>
    </row>
    <row r="1739" spans="1:8">
      <c r="A1739" s="550"/>
      <c r="B1739" s="449"/>
      <c r="C1739" s="438"/>
      <c r="D1739" s="440"/>
      <c r="E1739" s="442"/>
      <c r="F1739" s="443"/>
      <c r="G1739" s="444"/>
      <c r="H1739" s="448"/>
    </row>
    <row r="1740" spans="1:8">
      <c r="A1740" s="550"/>
      <c r="B1740" s="449"/>
      <c r="C1740" s="438"/>
      <c r="D1740" s="440"/>
      <c r="E1740" s="442"/>
      <c r="F1740" s="443"/>
      <c r="G1740" s="444"/>
      <c r="H1740" s="448"/>
    </row>
    <row r="1741" spans="1:8">
      <c r="A1741" s="550"/>
      <c r="B1741" s="449"/>
      <c r="C1741" s="438"/>
      <c r="D1741" s="440"/>
      <c r="E1741" s="442"/>
      <c r="F1741" s="443"/>
      <c r="G1741" s="444"/>
      <c r="H1741" s="448"/>
    </row>
    <row r="1742" spans="1:8">
      <c r="A1742" s="550"/>
      <c r="B1742" s="449"/>
      <c r="C1742" s="438"/>
      <c r="D1742" s="440"/>
      <c r="E1742" s="442"/>
      <c r="F1742" s="443"/>
      <c r="G1742" s="444"/>
      <c r="H1742" s="448"/>
    </row>
    <row r="1743" spans="1:8">
      <c r="A1743" s="550"/>
      <c r="B1743" s="449"/>
      <c r="C1743" s="438"/>
      <c r="D1743" s="440"/>
      <c r="E1743" s="442"/>
      <c r="F1743" s="443"/>
      <c r="G1743" s="444"/>
      <c r="H1743" s="448"/>
    </row>
    <row r="1744" spans="1:8">
      <c r="A1744" s="550"/>
      <c r="B1744" s="449"/>
      <c r="C1744" s="438"/>
      <c r="D1744" s="440"/>
      <c r="E1744" s="442"/>
      <c r="F1744" s="443"/>
      <c r="G1744" s="444"/>
      <c r="H1744" s="448"/>
    </row>
    <row r="1745" spans="1:8">
      <c r="A1745" s="550"/>
      <c r="B1745" s="449"/>
      <c r="C1745" s="438"/>
      <c r="D1745" s="440"/>
      <c r="E1745" s="442"/>
      <c r="F1745" s="443"/>
      <c r="G1745" s="444"/>
      <c r="H1745" s="448"/>
    </row>
    <row r="1746" spans="1:8">
      <c r="A1746" s="550"/>
      <c r="B1746" s="449"/>
      <c r="C1746" s="438"/>
      <c r="D1746" s="440"/>
      <c r="E1746" s="442"/>
      <c r="F1746" s="443"/>
      <c r="G1746" s="444"/>
      <c r="H1746" s="448"/>
    </row>
    <row r="1747" spans="1:8">
      <c r="A1747" s="550"/>
      <c r="B1747" s="449"/>
      <c r="C1747" s="438"/>
      <c r="D1747" s="440"/>
      <c r="E1747" s="442"/>
      <c r="F1747" s="443"/>
      <c r="G1747" s="444"/>
      <c r="H1747" s="448"/>
    </row>
    <row r="1748" spans="1:8">
      <c r="A1748" s="550"/>
      <c r="B1748" s="449"/>
      <c r="C1748" s="438"/>
      <c r="D1748" s="440"/>
      <c r="E1748" s="442"/>
      <c r="F1748" s="443"/>
      <c r="G1748" s="444"/>
      <c r="H1748" s="448"/>
    </row>
    <row r="1749" spans="1:8">
      <c r="A1749" s="550"/>
      <c r="B1749" s="449"/>
      <c r="C1749" s="438"/>
      <c r="D1749" s="440"/>
      <c r="E1749" s="442"/>
      <c r="F1749" s="443"/>
      <c r="G1749" s="444"/>
      <c r="H1749" s="448"/>
    </row>
    <row r="1750" spans="1:8">
      <c r="A1750" s="550"/>
      <c r="B1750" s="449"/>
      <c r="C1750" s="438"/>
      <c r="D1750" s="440"/>
      <c r="E1750" s="442"/>
      <c r="F1750" s="443"/>
      <c r="G1750" s="444"/>
      <c r="H1750" s="448"/>
    </row>
    <row r="1751" spans="1:8">
      <c r="A1751" s="550"/>
      <c r="B1751" s="449"/>
      <c r="C1751" s="438"/>
      <c r="D1751" s="440"/>
      <c r="E1751" s="442"/>
      <c r="F1751" s="443"/>
      <c r="G1751" s="444"/>
      <c r="H1751" s="448"/>
    </row>
    <row r="1752" spans="1:8">
      <c r="A1752" s="550"/>
      <c r="B1752" s="449"/>
      <c r="C1752" s="438"/>
      <c r="D1752" s="440"/>
      <c r="E1752" s="442"/>
      <c r="F1752" s="443"/>
      <c r="G1752" s="444"/>
      <c r="H1752" s="448"/>
    </row>
    <row r="1753" spans="1:8">
      <c r="A1753" s="550"/>
      <c r="B1753" s="449"/>
      <c r="C1753" s="438"/>
      <c r="D1753" s="440"/>
      <c r="E1753" s="442"/>
      <c r="F1753" s="443"/>
      <c r="G1753" s="444"/>
      <c r="H1753" s="448"/>
    </row>
    <row r="1754" spans="1:8">
      <c r="A1754" s="550"/>
      <c r="B1754" s="449"/>
      <c r="C1754" s="438"/>
      <c r="D1754" s="440"/>
      <c r="E1754" s="442"/>
      <c r="F1754" s="443"/>
      <c r="G1754" s="444"/>
      <c r="H1754" s="448"/>
    </row>
    <row r="1755" spans="1:8">
      <c r="A1755" s="550"/>
      <c r="B1755" s="449"/>
      <c r="C1755" s="438"/>
      <c r="D1755" s="440"/>
      <c r="E1755" s="442"/>
      <c r="F1755" s="443"/>
      <c r="G1755" s="444"/>
      <c r="H1755" s="448"/>
    </row>
    <row r="1756" spans="1:8">
      <c r="A1756" s="550"/>
      <c r="B1756" s="449"/>
      <c r="C1756" s="438"/>
      <c r="D1756" s="440"/>
      <c r="E1756" s="442"/>
      <c r="F1756" s="443"/>
      <c r="G1756" s="444"/>
      <c r="H1756" s="448"/>
    </row>
    <row r="1757" spans="1:8">
      <c r="A1757" s="550"/>
      <c r="B1757" s="449"/>
      <c r="C1757" s="438"/>
      <c r="D1757" s="440"/>
      <c r="E1757" s="442"/>
      <c r="F1757" s="443"/>
      <c r="G1757" s="444"/>
      <c r="H1757" s="448"/>
    </row>
    <row r="1758" spans="1:8">
      <c r="A1758" s="550"/>
      <c r="B1758" s="449"/>
      <c r="C1758" s="438"/>
      <c r="D1758" s="440"/>
      <c r="E1758" s="442"/>
      <c r="F1758" s="443"/>
      <c r="G1758" s="444"/>
      <c r="H1758" s="448"/>
    </row>
    <row r="1759" spans="1:8">
      <c r="A1759" s="550"/>
      <c r="B1759" s="449"/>
      <c r="C1759" s="438"/>
      <c r="D1759" s="440"/>
      <c r="E1759" s="442"/>
      <c r="F1759" s="443"/>
      <c r="G1759" s="444"/>
      <c r="H1759" s="448"/>
    </row>
    <row r="1760" spans="1:8">
      <c r="A1760" s="550"/>
      <c r="B1760" s="449"/>
      <c r="C1760" s="438"/>
      <c r="D1760" s="440"/>
      <c r="E1760" s="442"/>
      <c r="F1760" s="443"/>
      <c r="G1760" s="444"/>
      <c r="H1760" s="448"/>
    </row>
    <row r="1761" spans="1:8">
      <c r="A1761" s="550"/>
      <c r="B1761" s="449"/>
      <c r="C1761" s="438"/>
      <c r="D1761" s="440"/>
      <c r="E1761" s="442"/>
      <c r="F1761" s="443"/>
      <c r="G1761" s="444"/>
      <c r="H1761" s="448"/>
    </row>
    <row r="1762" spans="1:8">
      <c r="A1762" s="550"/>
      <c r="B1762" s="449"/>
      <c r="C1762" s="438"/>
      <c r="D1762" s="440"/>
      <c r="E1762" s="442"/>
      <c r="F1762" s="443"/>
      <c r="G1762" s="444"/>
      <c r="H1762" s="448"/>
    </row>
    <row r="1763" spans="1:8">
      <c r="A1763" s="550"/>
      <c r="B1763" s="449"/>
      <c r="C1763" s="438"/>
      <c r="D1763" s="440"/>
      <c r="E1763" s="442"/>
      <c r="F1763" s="443"/>
      <c r="G1763" s="444"/>
      <c r="H1763" s="448"/>
    </row>
    <row r="1764" spans="1:8">
      <c r="A1764" s="550"/>
      <c r="B1764" s="449"/>
      <c r="C1764" s="438"/>
      <c r="D1764" s="440"/>
      <c r="E1764" s="442"/>
      <c r="F1764" s="443"/>
      <c r="G1764" s="444"/>
      <c r="H1764" s="448"/>
    </row>
    <row r="1765" spans="1:8">
      <c r="A1765" s="550"/>
      <c r="B1765" s="449"/>
      <c r="C1765" s="438"/>
      <c r="D1765" s="440"/>
      <c r="E1765" s="442"/>
      <c r="F1765" s="443"/>
      <c r="G1765" s="444"/>
      <c r="H1765" s="448"/>
    </row>
    <row r="1766" spans="1:8">
      <c r="A1766" s="550"/>
      <c r="B1766" s="449"/>
      <c r="C1766" s="438"/>
      <c r="D1766" s="440"/>
      <c r="E1766" s="442"/>
      <c r="F1766" s="443"/>
      <c r="G1766" s="444"/>
      <c r="H1766" s="448"/>
    </row>
    <row r="1767" spans="1:8">
      <c r="A1767" s="550"/>
      <c r="B1767" s="449"/>
      <c r="C1767" s="438"/>
      <c r="D1767" s="440"/>
      <c r="E1767" s="442"/>
      <c r="F1767" s="443"/>
      <c r="G1767" s="444"/>
      <c r="H1767" s="448"/>
    </row>
    <row r="1768" spans="1:8">
      <c r="A1768" s="550"/>
      <c r="B1768" s="449"/>
      <c r="C1768" s="438"/>
      <c r="D1768" s="440"/>
      <c r="E1768" s="442"/>
      <c r="F1768" s="443"/>
      <c r="G1768" s="444"/>
      <c r="H1768" s="448"/>
    </row>
    <row r="1769" spans="1:8">
      <c r="A1769" s="550"/>
      <c r="B1769" s="449"/>
      <c r="C1769" s="438"/>
      <c r="D1769" s="440"/>
      <c r="E1769" s="442"/>
      <c r="F1769" s="443"/>
      <c r="G1769" s="444"/>
      <c r="H1769" s="448"/>
    </row>
    <row r="1770" spans="1:8">
      <c r="A1770" s="550"/>
      <c r="B1770" s="449"/>
      <c r="C1770" s="438"/>
      <c r="D1770" s="440"/>
      <c r="E1770" s="442"/>
      <c r="F1770" s="443"/>
      <c r="G1770" s="444"/>
      <c r="H1770" s="448"/>
    </row>
    <row r="1771" spans="1:8">
      <c r="A1771" s="550"/>
      <c r="B1771" s="449"/>
      <c r="C1771" s="438"/>
      <c r="D1771" s="440"/>
      <c r="E1771" s="442"/>
      <c r="F1771" s="443"/>
      <c r="G1771" s="444"/>
      <c r="H1771" s="448"/>
    </row>
    <row r="1772" spans="1:8">
      <c r="A1772" s="550"/>
      <c r="B1772" s="449"/>
      <c r="C1772" s="438"/>
      <c r="D1772" s="440"/>
      <c r="E1772" s="442"/>
      <c r="F1772" s="443"/>
      <c r="G1772" s="444"/>
      <c r="H1772" s="448"/>
    </row>
    <row r="1773" spans="1:8">
      <c r="A1773" s="550"/>
      <c r="B1773" s="449"/>
      <c r="C1773" s="438"/>
      <c r="D1773" s="440"/>
      <c r="E1773" s="442"/>
      <c r="F1773" s="443"/>
      <c r="G1773" s="444"/>
      <c r="H1773" s="448"/>
    </row>
    <row r="1774" spans="1:8">
      <c r="A1774" s="550"/>
      <c r="B1774" s="449"/>
      <c r="C1774" s="438"/>
      <c r="D1774" s="440"/>
      <c r="E1774" s="442"/>
      <c r="F1774" s="443"/>
      <c r="G1774" s="444"/>
      <c r="H1774" s="448"/>
    </row>
    <row r="1775" spans="1:8">
      <c r="A1775" s="550"/>
      <c r="B1775" s="449"/>
      <c r="C1775" s="438"/>
      <c r="D1775" s="440"/>
      <c r="E1775" s="442"/>
      <c r="F1775" s="443"/>
      <c r="G1775" s="444"/>
      <c r="H1775" s="448"/>
    </row>
    <row r="1776" spans="1:8">
      <c r="A1776" s="550"/>
      <c r="B1776" s="449"/>
      <c r="C1776" s="438"/>
      <c r="D1776" s="440"/>
      <c r="E1776" s="442"/>
      <c r="F1776" s="443"/>
      <c r="G1776" s="444"/>
      <c r="H1776" s="448"/>
    </row>
    <row r="1777" spans="1:8">
      <c r="A1777" s="550"/>
      <c r="B1777" s="449"/>
      <c r="C1777" s="438"/>
      <c r="D1777" s="440"/>
      <c r="E1777" s="442"/>
      <c r="F1777" s="443"/>
      <c r="G1777" s="444"/>
      <c r="H1777" s="448"/>
    </row>
    <row r="1778" spans="1:8">
      <c r="A1778" s="550"/>
      <c r="B1778" s="449"/>
      <c r="C1778" s="438"/>
      <c r="D1778" s="440"/>
      <c r="E1778" s="442"/>
      <c r="F1778" s="443"/>
      <c r="G1778" s="444"/>
      <c r="H1778" s="448"/>
    </row>
    <row r="1779" spans="1:8">
      <c r="A1779" s="550"/>
      <c r="B1779" s="449"/>
      <c r="C1779" s="438"/>
      <c r="D1779" s="440"/>
      <c r="E1779" s="442"/>
      <c r="F1779" s="443"/>
      <c r="G1779" s="444"/>
      <c r="H1779" s="448"/>
    </row>
    <row r="1780" spans="1:8">
      <c r="A1780" s="550"/>
      <c r="B1780" s="449"/>
      <c r="C1780" s="438"/>
      <c r="D1780" s="440"/>
      <c r="E1780" s="442"/>
      <c r="F1780" s="443"/>
      <c r="G1780" s="444"/>
      <c r="H1780" s="448"/>
    </row>
    <row r="1781" spans="1:8">
      <c r="A1781" s="550"/>
      <c r="B1781" s="449"/>
      <c r="C1781" s="438"/>
      <c r="D1781" s="440"/>
      <c r="E1781" s="442"/>
      <c r="F1781" s="443"/>
      <c r="G1781" s="444"/>
      <c r="H1781" s="448"/>
    </row>
    <row r="1782" spans="1:8">
      <c r="A1782" s="550"/>
      <c r="B1782" s="449"/>
      <c r="C1782" s="438"/>
      <c r="D1782" s="440"/>
      <c r="E1782" s="442"/>
      <c r="F1782" s="443"/>
      <c r="G1782" s="444"/>
      <c r="H1782" s="448"/>
    </row>
    <row r="1783" spans="1:8">
      <c r="A1783" s="550"/>
      <c r="B1783" s="449"/>
      <c r="C1783" s="438"/>
      <c r="D1783" s="440"/>
      <c r="E1783" s="442"/>
      <c r="F1783" s="443"/>
      <c r="G1783" s="444"/>
      <c r="H1783" s="448"/>
    </row>
    <row r="1784" spans="1:8">
      <c r="A1784" s="550"/>
      <c r="B1784" s="449"/>
      <c r="C1784" s="438"/>
      <c r="D1784" s="440"/>
      <c r="E1784" s="442"/>
      <c r="F1784" s="443"/>
      <c r="G1784" s="444"/>
      <c r="H1784" s="448"/>
    </row>
    <row r="1785" spans="1:8">
      <c r="A1785" s="550"/>
      <c r="B1785" s="449"/>
      <c r="C1785" s="438"/>
      <c r="D1785" s="440"/>
      <c r="E1785" s="442"/>
      <c r="F1785" s="443"/>
      <c r="G1785" s="444"/>
      <c r="H1785" s="448"/>
    </row>
    <row r="1786" spans="1:8">
      <c r="A1786" s="550"/>
      <c r="B1786" s="449"/>
      <c r="C1786" s="438"/>
      <c r="D1786" s="440"/>
      <c r="E1786" s="442"/>
      <c r="F1786" s="443"/>
      <c r="G1786" s="444"/>
      <c r="H1786" s="448"/>
    </row>
    <row r="1787" spans="1:8">
      <c r="A1787" s="550"/>
      <c r="B1787" s="449"/>
      <c r="C1787" s="438"/>
      <c r="D1787" s="440"/>
      <c r="E1787" s="442"/>
      <c r="F1787" s="443"/>
      <c r="G1787" s="444"/>
      <c r="H1787" s="448"/>
    </row>
    <row r="1788" spans="1:8">
      <c r="A1788" s="550"/>
      <c r="B1788" s="449"/>
      <c r="C1788" s="438"/>
      <c r="D1788" s="440"/>
      <c r="E1788" s="442"/>
      <c r="F1788" s="443"/>
      <c r="G1788" s="444"/>
      <c r="H1788" s="448"/>
    </row>
    <row r="1789" spans="1:8">
      <c r="A1789" s="550"/>
      <c r="B1789" s="449"/>
      <c r="C1789" s="438"/>
      <c r="D1789" s="440"/>
      <c r="E1789" s="442"/>
      <c r="F1789" s="443"/>
      <c r="G1789" s="444"/>
      <c r="H1789" s="448"/>
    </row>
    <row r="1790" spans="1:8">
      <c r="A1790" s="550"/>
      <c r="B1790" s="449"/>
      <c r="C1790" s="438"/>
      <c r="D1790" s="440"/>
      <c r="E1790" s="442"/>
      <c r="F1790" s="443"/>
      <c r="G1790" s="444"/>
      <c r="H1790" s="448"/>
    </row>
    <row r="1791" spans="1:8">
      <c r="A1791" s="550"/>
      <c r="B1791" s="449"/>
      <c r="C1791" s="438"/>
      <c r="D1791" s="440"/>
      <c r="E1791" s="442"/>
      <c r="F1791" s="443"/>
      <c r="G1791" s="444"/>
      <c r="H1791" s="448"/>
    </row>
    <row r="1792" spans="1:8">
      <c r="A1792" s="550"/>
      <c r="B1792" s="449"/>
      <c r="C1792" s="438"/>
      <c r="D1792" s="440"/>
      <c r="E1792" s="442"/>
      <c r="F1792" s="443"/>
      <c r="G1792" s="444"/>
      <c r="H1792" s="448"/>
    </row>
    <row r="1793" spans="1:8">
      <c r="A1793" s="550"/>
      <c r="B1793" s="449"/>
      <c r="C1793" s="438"/>
      <c r="D1793" s="440"/>
      <c r="E1793" s="442"/>
      <c r="F1793" s="443"/>
      <c r="G1793" s="444"/>
      <c r="H1793" s="448"/>
    </row>
    <row r="1794" spans="1:8">
      <c r="A1794" s="550"/>
      <c r="B1794" s="449"/>
      <c r="C1794" s="438"/>
      <c r="D1794" s="440"/>
      <c r="E1794" s="442"/>
      <c r="F1794" s="443"/>
      <c r="G1794" s="444"/>
      <c r="H1794" s="448"/>
    </row>
    <row r="1795" spans="1:8">
      <c r="A1795" s="550"/>
      <c r="B1795" s="449"/>
      <c r="C1795" s="438"/>
      <c r="D1795" s="440"/>
      <c r="E1795" s="442"/>
      <c r="F1795" s="443"/>
      <c r="G1795" s="444"/>
      <c r="H1795" s="448"/>
    </row>
    <row r="1796" spans="1:8">
      <c r="A1796" s="550"/>
      <c r="B1796" s="449"/>
      <c r="C1796" s="438"/>
      <c r="D1796" s="440"/>
      <c r="E1796" s="442"/>
      <c r="F1796" s="443"/>
      <c r="G1796" s="444"/>
      <c r="H1796" s="448"/>
    </row>
    <row r="1797" spans="1:8">
      <c r="A1797" s="550"/>
      <c r="B1797" s="449"/>
      <c r="C1797" s="438"/>
      <c r="D1797" s="440"/>
      <c r="E1797" s="442"/>
      <c r="F1797" s="443"/>
      <c r="G1797" s="444"/>
      <c r="H1797" s="448"/>
    </row>
    <row r="1798" spans="1:8">
      <c r="A1798" s="550"/>
      <c r="B1798" s="449"/>
      <c r="C1798" s="438"/>
      <c r="D1798" s="440"/>
      <c r="E1798" s="442"/>
      <c r="F1798" s="443"/>
      <c r="G1798" s="444"/>
      <c r="H1798" s="448"/>
    </row>
    <row r="1799" spans="1:8">
      <c r="A1799" s="550"/>
      <c r="B1799" s="449"/>
      <c r="C1799" s="438"/>
      <c r="D1799" s="440"/>
      <c r="E1799" s="442"/>
      <c r="F1799" s="443"/>
      <c r="G1799" s="444"/>
      <c r="H1799" s="448"/>
    </row>
    <row r="1800" spans="1:8">
      <c r="A1800" s="550"/>
      <c r="B1800" s="449"/>
      <c r="C1800" s="438"/>
      <c r="D1800" s="440"/>
      <c r="E1800" s="442"/>
      <c r="F1800" s="443"/>
      <c r="G1800" s="444"/>
      <c r="H1800" s="448"/>
    </row>
    <row r="1801" spans="1:8">
      <c r="A1801" s="550"/>
      <c r="B1801" s="449"/>
      <c r="C1801" s="438"/>
      <c r="D1801" s="440"/>
      <c r="E1801" s="442"/>
      <c r="F1801" s="443"/>
      <c r="G1801" s="444"/>
      <c r="H1801" s="448"/>
    </row>
    <row r="1802" spans="1:8">
      <c r="A1802" s="550"/>
      <c r="B1802" s="449"/>
      <c r="C1802" s="438"/>
      <c r="D1802" s="440"/>
      <c r="E1802" s="442"/>
      <c r="F1802" s="443"/>
      <c r="G1802" s="444"/>
      <c r="H1802" s="448"/>
    </row>
    <row r="1803" spans="1:8">
      <c r="A1803" s="550"/>
      <c r="B1803" s="449"/>
      <c r="C1803" s="438"/>
      <c r="D1803" s="440"/>
      <c r="E1803" s="442"/>
      <c r="F1803" s="443"/>
      <c r="G1803" s="444"/>
      <c r="H1803" s="448"/>
    </row>
    <row r="1804" spans="1:8">
      <c r="A1804" s="550"/>
      <c r="B1804" s="449"/>
      <c r="C1804" s="438"/>
      <c r="D1804" s="440"/>
      <c r="E1804" s="442"/>
      <c r="F1804" s="443"/>
      <c r="G1804" s="444"/>
      <c r="H1804" s="448"/>
    </row>
    <row r="1805" spans="1:8">
      <c r="A1805" s="550"/>
      <c r="B1805" s="449"/>
      <c r="C1805" s="438"/>
      <c r="D1805" s="440"/>
      <c r="E1805" s="442"/>
      <c r="F1805" s="443"/>
      <c r="G1805" s="444"/>
      <c r="H1805" s="448"/>
    </row>
    <row r="1806" spans="1:8">
      <c r="A1806" s="550"/>
      <c r="B1806" s="449"/>
      <c r="C1806" s="438"/>
      <c r="D1806" s="440"/>
      <c r="E1806" s="442"/>
      <c r="F1806" s="443"/>
      <c r="G1806" s="444"/>
      <c r="H1806" s="448"/>
    </row>
    <row r="1807" spans="1:8">
      <c r="A1807" s="550"/>
      <c r="B1807" s="449"/>
      <c r="C1807" s="438"/>
      <c r="D1807" s="440"/>
      <c r="E1807" s="442"/>
      <c r="F1807" s="443"/>
      <c r="G1807" s="444"/>
      <c r="H1807" s="448"/>
    </row>
    <row r="1808" spans="1:8">
      <c r="A1808" s="550"/>
      <c r="B1808" s="449"/>
      <c r="C1808" s="438"/>
      <c r="D1808" s="440"/>
      <c r="E1808" s="442"/>
      <c r="F1808" s="443"/>
      <c r="G1808" s="444"/>
      <c r="H1808" s="448"/>
    </row>
    <row r="1809" spans="1:8">
      <c r="A1809" s="550"/>
      <c r="B1809" s="449"/>
      <c r="C1809" s="438"/>
      <c r="D1809" s="440"/>
      <c r="E1809" s="442"/>
      <c r="F1809" s="443"/>
      <c r="G1809" s="444"/>
      <c r="H1809" s="448"/>
    </row>
    <row r="1810" spans="1:8">
      <c r="A1810" s="550"/>
      <c r="B1810" s="449"/>
      <c r="C1810" s="438"/>
      <c r="D1810" s="440"/>
      <c r="E1810" s="442"/>
      <c r="F1810" s="443"/>
      <c r="G1810" s="444"/>
      <c r="H1810" s="448"/>
    </row>
    <row r="1811" spans="1:8">
      <c r="A1811" s="550"/>
      <c r="B1811" s="449"/>
      <c r="C1811" s="438"/>
      <c r="D1811" s="440"/>
      <c r="E1811" s="442"/>
      <c r="F1811" s="443"/>
      <c r="G1811" s="444"/>
      <c r="H1811" s="448"/>
    </row>
    <row r="1812" spans="1:8">
      <c r="A1812" s="550"/>
      <c r="B1812" s="449"/>
      <c r="C1812" s="438"/>
      <c r="D1812" s="440"/>
      <c r="E1812" s="442"/>
      <c r="F1812" s="443"/>
      <c r="G1812" s="444"/>
      <c r="H1812" s="448"/>
    </row>
    <row r="1813" spans="1:8">
      <c r="A1813" s="550"/>
      <c r="B1813" s="449"/>
      <c r="C1813" s="438"/>
      <c r="D1813" s="440"/>
      <c r="E1813" s="442"/>
      <c r="F1813" s="443"/>
      <c r="G1813" s="444"/>
      <c r="H1813" s="448"/>
    </row>
    <row r="1814" spans="1:8">
      <c r="A1814" s="550"/>
      <c r="B1814" s="449"/>
      <c r="C1814" s="438"/>
      <c r="D1814" s="440"/>
      <c r="E1814" s="442"/>
      <c r="F1814" s="443"/>
      <c r="G1814" s="444"/>
      <c r="H1814" s="448"/>
    </row>
    <row r="1815" spans="1:8">
      <c r="A1815" s="550"/>
      <c r="B1815" s="449"/>
      <c r="C1815" s="438"/>
      <c r="D1815" s="440"/>
      <c r="E1815" s="442"/>
      <c r="F1815" s="443"/>
      <c r="G1815" s="444"/>
      <c r="H1815" s="448"/>
    </row>
    <row r="1816" spans="1:8">
      <c r="A1816" s="550"/>
      <c r="B1816" s="449"/>
      <c r="C1816" s="438"/>
      <c r="D1816" s="440"/>
      <c r="E1816" s="442"/>
      <c r="F1816" s="443"/>
      <c r="G1816" s="444"/>
      <c r="H1816" s="448"/>
    </row>
    <row r="1817" spans="1:8">
      <c r="A1817" s="550"/>
      <c r="B1817" s="449"/>
      <c r="C1817" s="438"/>
      <c r="D1817" s="440"/>
      <c r="E1817" s="442"/>
      <c r="F1817" s="443"/>
      <c r="G1817" s="444"/>
      <c r="H1817" s="448"/>
    </row>
    <row r="1818" spans="1:8">
      <c r="A1818" s="550"/>
      <c r="B1818" s="449"/>
      <c r="C1818" s="438"/>
      <c r="D1818" s="440"/>
      <c r="E1818" s="442"/>
      <c r="F1818" s="443"/>
      <c r="G1818" s="444"/>
      <c r="H1818" s="448"/>
    </row>
    <row r="1819" spans="1:8">
      <c r="A1819" s="550"/>
      <c r="B1819" s="449"/>
      <c r="C1819" s="438"/>
      <c r="D1819" s="440"/>
      <c r="E1819" s="442"/>
      <c r="F1819" s="443"/>
      <c r="G1819" s="444"/>
      <c r="H1819" s="448"/>
    </row>
    <row r="1820" spans="1:8">
      <c r="A1820" s="550"/>
      <c r="B1820" s="449"/>
      <c r="C1820" s="438"/>
      <c r="D1820" s="440"/>
      <c r="E1820" s="442"/>
      <c r="F1820" s="443"/>
      <c r="G1820" s="444"/>
      <c r="H1820" s="448"/>
    </row>
    <row r="1821" spans="1:8">
      <c r="A1821" s="550"/>
      <c r="B1821" s="449"/>
      <c r="C1821" s="438"/>
      <c r="D1821" s="440"/>
      <c r="E1821" s="442"/>
      <c r="F1821" s="443"/>
      <c r="G1821" s="444"/>
      <c r="H1821" s="448"/>
    </row>
    <row r="1822" spans="1:8">
      <c r="A1822" s="550"/>
      <c r="B1822" s="449"/>
      <c r="C1822" s="438"/>
      <c r="D1822" s="440"/>
      <c r="E1822" s="442"/>
      <c r="F1822" s="443"/>
      <c r="G1822" s="444"/>
      <c r="H1822" s="448"/>
    </row>
    <row r="1823" spans="1:8">
      <c r="A1823" s="550"/>
      <c r="B1823" s="449"/>
      <c r="C1823" s="438"/>
      <c r="D1823" s="440"/>
      <c r="E1823" s="442"/>
      <c r="F1823" s="443"/>
      <c r="G1823" s="444"/>
      <c r="H1823" s="448"/>
    </row>
    <row r="1824" spans="1:8">
      <c r="A1824" s="550"/>
      <c r="B1824" s="449"/>
      <c r="C1824" s="438"/>
      <c r="D1824" s="440"/>
      <c r="E1824" s="442"/>
      <c r="F1824" s="443"/>
      <c r="G1824" s="444"/>
      <c r="H1824" s="448"/>
    </row>
    <row r="1825" spans="1:8">
      <c r="A1825" s="550"/>
      <c r="B1825" s="449"/>
      <c r="C1825" s="438"/>
      <c r="D1825" s="440"/>
      <c r="E1825" s="442"/>
      <c r="F1825" s="443"/>
      <c r="G1825" s="444"/>
      <c r="H1825" s="448"/>
    </row>
    <row r="1826" spans="1:8">
      <c r="A1826" s="550"/>
      <c r="B1826" s="449"/>
      <c r="C1826" s="438"/>
      <c r="D1826" s="440"/>
      <c r="E1826" s="442"/>
      <c r="F1826" s="443"/>
      <c r="G1826" s="444"/>
      <c r="H1826" s="448"/>
    </row>
    <row r="1827" spans="1:8">
      <c r="A1827" s="550"/>
      <c r="B1827" s="449"/>
      <c r="C1827" s="438"/>
      <c r="D1827" s="440"/>
      <c r="E1827" s="442"/>
      <c r="F1827" s="443"/>
      <c r="G1827" s="444"/>
      <c r="H1827" s="448"/>
    </row>
    <row r="1828" spans="1:8">
      <c r="A1828" s="550"/>
      <c r="B1828" s="449"/>
      <c r="C1828" s="438"/>
      <c r="D1828" s="440"/>
      <c r="E1828" s="442"/>
      <c r="F1828" s="443"/>
      <c r="G1828" s="444"/>
      <c r="H1828" s="448"/>
    </row>
    <row r="1829" spans="1:8">
      <c r="A1829" s="550"/>
      <c r="B1829" s="449"/>
      <c r="C1829" s="438"/>
      <c r="D1829" s="440"/>
      <c r="E1829" s="442"/>
      <c r="F1829" s="443"/>
      <c r="G1829" s="444"/>
      <c r="H1829" s="448"/>
    </row>
    <row r="1830" spans="1:8">
      <c r="A1830" s="550"/>
      <c r="B1830" s="449"/>
      <c r="C1830" s="438"/>
      <c r="D1830" s="440"/>
      <c r="E1830" s="442"/>
      <c r="F1830" s="443"/>
      <c r="G1830" s="444"/>
      <c r="H1830" s="448"/>
    </row>
    <row r="1831" spans="1:8">
      <c r="A1831" s="550"/>
      <c r="B1831" s="449"/>
      <c r="C1831" s="438"/>
      <c r="D1831" s="440"/>
      <c r="E1831" s="442"/>
      <c r="F1831" s="443"/>
      <c r="G1831" s="444"/>
      <c r="H1831" s="448"/>
    </row>
    <row r="1832" spans="1:8">
      <c r="A1832" s="550"/>
      <c r="B1832" s="449"/>
      <c r="C1832" s="438"/>
      <c r="D1832" s="440"/>
      <c r="E1832" s="442"/>
      <c r="F1832" s="443"/>
      <c r="G1832" s="444"/>
      <c r="H1832" s="448"/>
    </row>
    <row r="1833" spans="1:8">
      <c r="A1833" s="550"/>
      <c r="B1833" s="449"/>
      <c r="C1833" s="438"/>
      <c r="D1833" s="440"/>
      <c r="E1833" s="442"/>
      <c r="F1833" s="443"/>
      <c r="G1833" s="444"/>
      <c r="H1833" s="448"/>
    </row>
    <row r="1834" spans="1:8">
      <c r="A1834" s="550"/>
      <c r="B1834" s="449"/>
      <c r="C1834" s="438"/>
      <c r="D1834" s="440"/>
      <c r="E1834" s="442"/>
      <c r="F1834" s="443"/>
      <c r="G1834" s="444"/>
      <c r="H1834" s="448"/>
    </row>
    <row r="1835" spans="1:8">
      <c r="A1835" s="550"/>
      <c r="B1835" s="449"/>
      <c r="C1835" s="438"/>
      <c r="D1835" s="440"/>
      <c r="E1835" s="442"/>
      <c r="F1835" s="443"/>
      <c r="G1835" s="444"/>
      <c r="H1835" s="448"/>
    </row>
    <row r="1836" spans="1:8">
      <c r="A1836" s="550"/>
      <c r="B1836" s="449"/>
      <c r="C1836" s="438"/>
      <c r="D1836" s="440"/>
      <c r="E1836" s="442"/>
      <c r="F1836" s="443"/>
      <c r="G1836" s="444"/>
      <c r="H1836" s="448"/>
    </row>
    <row r="1837" spans="1:8">
      <c r="A1837" s="550"/>
      <c r="B1837" s="449"/>
      <c r="C1837" s="438"/>
      <c r="D1837" s="440"/>
      <c r="E1837" s="442"/>
      <c r="F1837" s="443"/>
      <c r="G1837" s="444"/>
      <c r="H1837" s="448"/>
    </row>
    <row r="1838" spans="1:8">
      <c r="A1838" s="550"/>
      <c r="B1838" s="449"/>
      <c r="C1838" s="438"/>
      <c r="D1838" s="440"/>
      <c r="E1838" s="442"/>
      <c r="F1838" s="443"/>
      <c r="G1838" s="444"/>
      <c r="H1838" s="448"/>
    </row>
    <row r="1839" spans="1:8">
      <c r="A1839" s="550"/>
      <c r="B1839" s="449"/>
      <c r="C1839" s="438"/>
      <c r="D1839" s="440"/>
      <c r="E1839" s="442"/>
      <c r="F1839" s="443"/>
      <c r="G1839" s="444"/>
      <c r="H1839" s="448"/>
    </row>
    <row r="1840" spans="1:8">
      <c r="A1840" s="550"/>
      <c r="B1840" s="449"/>
      <c r="C1840" s="438"/>
      <c r="D1840" s="440"/>
      <c r="E1840" s="442"/>
      <c r="F1840" s="443"/>
      <c r="G1840" s="444"/>
      <c r="H1840" s="448"/>
    </row>
    <row r="1841" spans="1:8">
      <c r="A1841" s="550"/>
      <c r="B1841" s="449"/>
      <c r="C1841" s="438"/>
      <c r="D1841" s="440"/>
      <c r="E1841" s="442"/>
      <c r="F1841" s="443"/>
      <c r="G1841" s="444"/>
      <c r="H1841" s="448"/>
    </row>
    <row r="1842" spans="1:8">
      <c r="A1842" s="550"/>
      <c r="B1842" s="449"/>
      <c r="C1842" s="438"/>
      <c r="D1842" s="440"/>
      <c r="E1842" s="442"/>
      <c r="F1842" s="443"/>
      <c r="G1842" s="444"/>
      <c r="H1842" s="448"/>
    </row>
    <row r="1843" spans="1:8">
      <c r="A1843" s="550"/>
      <c r="B1843" s="449"/>
      <c r="C1843" s="438"/>
      <c r="D1843" s="440"/>
      <c r="E1843" s="442"/>
      <c r="F1843" s="443"/>
      <c r="G1843" s="444"/>
      <c r="H1843" s="448"/>
    </row>
    <row r="1844" spans="1:8">
      <c r="A1844" s="550"/>
      <c r="B1844" s="449"/>
      <c r="C1844" s="438"/>
      <c r="D1844" s="440"/>
      <c r="E1844" s="442"/>
      <c r="F1844" s="443"/>
      <c r="G1844" s="444"/>
      <c r="H1844" s="448"/>
    </row>
    <row r="1845" spans="1:8">
      <c r="A1845" s="550"/>
      <c r="B1845" s="449"/>
      <c r="C1845" s="438"/>
      <c r="D1845" s="440"/>
      <c r="E1845" s="442"/>
      <c r="F1845" s="443"/>
      <c r="G1845" s="444"/>
      <c r="H1845" s="448"/>
    </row>
    <row r="1846" spans="1:8">
      <c r="A1846" s="550"/>
      <c r="B1846" s="449"/>
      <c r="C1846" s="438"/>
      <c r="D1846" s="440"/>
      <c r="E1846" s="442"/>
      <c r="F1846" s="443"/>
      <c r="G1846" s="444"/>
      <c r="H1846" s="448"/>
    </row>
    <row r="1847" spans="1:8">
      <c r="A1847" s="550"/>
      <c r="B1847" s="449"/>
      <c r="C1847" s="438"/>
      <c r="D1847" s="440"/>
      <c r="E1847" s="442"/>
      <c r="F1847" s="443"/>
      <c r="G1847" s="444"/>
      <c r="H1847" s="448"/>
    </row>
    <row r="1848" spans="1:8">
      <c r="A1848" s="550"/>
      <c r="B1848" s="449"/>
      <c r="C1848" s="438"/>
      <c r="D1848" s="440"/>
      <c r="E1848" s="442"/>
      <c r="F1848" s="443"/>
      <c r="G1848" s="444"/>
      <c r="H1848" s="448"/>
    </row>
    <row r="1849" spans="1:8">
      <c r="A1849" s="550"/>
      <c r="B1849" s="449"/>
      <c r="C1849" s="438"/>
      <c r="D1849" s="440"/>
      <c r="E1849" s="442"/>
      <c r="F1849" s="443"/>
      <c r="G1849" s="444"/>
      <c r="H1849" s="448"/>
    </row>
    <row r="1850" spans="1:8">
      <c r="A1850" s="550"/>
      <c r="B1850" s="449"/>
      <c r="C1850" s="438"/>
      <c r="D1850" s="440"/>
      <c r="E1850" s="442"/>
      <c r="F1850" s="443"/>
      <c r="G1850" s="444"/>
      <c r="H1850" s="448"/>
    </row>
    <row r="1851" spans="1:8">
      <c r="A1851" s="550"/>
      <c r="B1851" s="449"/>
      <c r="C1851" s="438"/>
      <c r="D1851" s="440"/>
      <c r="E1851" s="442"/>
      <c r="F1851" s="443"/>
      <c r="G1851" s="444"/>
      <c r="H1851" s="448"/>
    </row>
    <row r="1852" spans="1:8">
      <c r="A1852" s="550"/>
      <c r="B1852" s="449"/>
      <c r="C1852" s="438"/>
      <c r="D1852" s="440"/>
      <c r="E1852" s="442"/>
      <c r="F1852" s="443"/>
      <c r="G1852" s="444"/>
      <c r="H1852" s="448"/>
    </row>
    <row r="1853" spans="1:8">
      <c r="A1853" s="550"/>
      <c r="B1853" s="449"/>
      <c r="C1853" s="438"/>
      <c r="D1853" s="440"/>
      <c r="E1853" s="442"/>
      <c r="F1853" s="443"/>
      <c r="G1853" s="444"/>
      <c r="H1853" s="448"/>
    </row>
    <row r="1854" spans="1:8">
      <c r="A1854" s="550"/>
      <c r="B1854" s="449"/>
      <c r="C1854" s="438"/>
      <c r="D1854" s="440"/>
      <c r="E1854" s="442"/>
      <c r="F1854" s="443"/>
      <c r="G1854" s="444"/>
      <c r="H1854" s="448"/>
    </row>
    <row r="1855" spans="1:8">
      <c r="A1855" s="550"/>
      <c r="B1855" s="449"/>
      <c r="C1855" s="438"/>
      <c r="D1855" s="440"/>
      <c r="E1855" s="442"/>
      <c r="F1855" s="443"/>
      <c r="G1855" s="444"/>
      <c r="H1855" s="448"/>
    </row>
    <row r="1856" spans="1:8">
      <c r="A1856" s="550"/>
      <c r="B1856" s="449"/>
      <c r="C1856" s="438"/>
      <c r="D1856" s="440"/>
      <c r="E1856" s="442"/>
      <c r="F1856" s="443"/>
      <c r="G1856" s="444"/>
      <c r="H1856" s="448"/>
    </row>
    <row r="1857" spans="1:8">
      <c r="A1857" s="550"/>
      <c r="B1857" s="449"/>
      <c r="C1857" s="438"/>
      <c r="D1857" s="440"/>
      <c r="E1857" s="442"/>
      <c r="F1857" s="443"/>
      <c r="G1857" s="444"/>
      <c r="H1857" s="448"/>
    </row>
    <row r="1858" spans="1:8">
      <c r="A1858" s="550"/>
      <c r="B1858" s="449"/>
      <c r="C1858" s="438"/>
      <c r="D1858" s="440"/>
      <c r="E1858" s="442"/>
      <c r="F1858" s="443"/>
      <c r="G1858" s="444"/>
      <c r="H1858" s="448"/>
    </row>
    <row r="1859" spans="1:8">
      <c r="A1859" s="550"/>
      <c r="B1859" s="449"/>
      <c r="C1859" s="438"/>
      <c r="D1859" s="440"/>
      <c r="E1859" s="442"/>
      <c r="F1859" s="443"/>
      <c r="G1859" s="444"/>
      <c r="H1859" s="448"/>
    </row>
    <row r="1860" spans="1:8">
      <c r="A1860" s="550"/>
      <c r="B1860" s="449"/>
      <c r="C1860" s="438"/>
      <c r="D1860" s="440"/>
      <c r="E1860" s="442"/>
      <c r="F1860" s="443"/>
      <c r="G1860" s="444"/>
      <c r="H1860" s="448"/>
    </row>
    <row r="1861" spans="1:8">
      <c r="A1861" s="550"/>
      <c r="B1861" s="449"/>
      <c r="C1861" s="438"/>
      <c r="D1861" s="440"/>
      <c r="E1861" s="442"/>
      <c r="F1861" s="443"/>
      <c r="G1861" s="444"/>
      <c r="H1861" s="448"/>
    </row>
    <row r="1862" spans="1:8">
      <c r="A1862" s="550"/>
      <c r="B1862" s="449"/>
      <c r="C1862" s="438"/>
      <c r="D1862" s="440"/>
      <c r="E1862" s="442"/>
      <c r="F1862" s="443"/>
      <c r="G1862" s="444"/>
      <c r="H1862" s="448"/>
    </row>
    <row r="1863" spans="1:8">
      <c r="A1863" s="550"/>
      <c r="B1863" s="449"/>
      <c r="C1863" s="438"/>
      <c r="D1863" s="440"/>
      <c r="E1863" s="442"/>
      <c r="F1863" s="443"/>
      <c r="G1863" s="444"/>
      <c r="H1863" s="448"/>
    </row>
    <row r="1864" spans="1:8">
      <c r="A1864" s="550"/>
      <c r="B1864" s="449"/>
      <c r="C1864" s="438"/>
      <c r="D1864" s="440"/>
      <c r="E1864" s="442"/>
      <c r="F1864" s="443"/>
      <c r="G1864" s="444"/>
      <c r="H1864" s="448"/>
    </row>
    <row r="1865" spans="1:8">
      <c r="A1865" s="550"/>
      <c r="B1865" s="449"/>
      <c r="C1865" s="438"/>
      <c r="D1865" s="440"/>
      <c r="E1865" s="442"/>
      <c r="F1865" s="443"/>
      <c r="G1865" s="444"/>
      <c r="H1865" s="448"/>
    </row>
    <row r="1866" spans="1:8">
      <c r="A1866" s="550"/>
      <c r="B1866" s="449"/>
      <c r="C1866" s="438"/>
      <c r="D1866" s="440"/>
      <c r="E1866" s="442"/>
      <c r="F1866" s="443"/>
      <c r="G1866" s="444"/>
      <c r="H1866" s="448"/>
    </row>
    <row r="1867" spans="1:8">
      <c r="A1867" s="550"/>
      <c r="B1867" s="449"/>
      <c r="C1867" s="438"/>
      <c r="D1867" s="440"/>
      <c r="E1867" s="442"/>
      <c r="F1867" s="443"/>
      <c r="G1867" s="444"/>
      <c r="H1867" s="448"/>
    </row>
    <row r="1868" spans="1:8">
      <c r="A1868" s="550"/>
      <c r="B1868" s="449"/>
      <c r="C1868" s="438"/>
      <c r="D1868" s="440"/>
      <c r="E1868" s="442"/>
      <c r="F1868" s="443"/>
      <c r="G1868" s="444"/>
      <c r="H1868" s="448"/>
    </row>
    <row r="1869" spans="1:8">
      <c r="A1869" s="550"/>
      <c r="B1869" s="449"/>
      <c r="C1869" s="438"/>
      <c r="D1869" s="440"/>
      <c r="E1869" s="442"/>
      <c r="F1869" s="443"/>
      <c r="G1869" s="444"/>
      <c r="H1869" s="448"/>
    </row>
    <row r="1870" spans="1:8">
      <c r="A1870" s="550"/>
      <c r="B1870" s="449"/>
      <c r="C1870" s="438"/>
      <c r="D1870" s="440"/>
      <c r="E1870" s="442"/>
      <c r="F1870" s="443"/>
      <c r="G1870" s="444"/>
      <c r="H1870" s="448"/>
    </row>
    <row r="1871" spans="1:8">
      <c r="A1871" s="550"/>
      <c r="B1871" s="449"/>
      <c r="C1871" s="438"/>
      <c r="D1871" s="440"/>
      <c r="E1871" s="442"/>
      <c r="F1871" s="443"/>
      <c r="G1871" s="444"/>
      <c r="H1871" s="448"/>
    </row>
    <row r="1872" spans="1:8">
      <c r="A1872" s="550"/>
      <c r="B1872" s="449"/>
      <c r="C1872" s="438"/>
      <c r="D1872" s="440"/>
      <c r="E1872" s="442"/>
      <c r="F1872" s="443"/>
      <c r="G1872" s="444"/>
      <c r="H1872" s="448"/>
    </row>
    <row r="1873" spans="1:8">
      <c r="A1873" s="550"/>
      <c r="B1873" s="449"/>
      <c r="C1873" s="438"/>
      <c r="D1873" s="440"/>
      <c r="E1873" s="442"/>
      <c r="F1873" s="443"/>
      <c r="G1873" s="444"/>
      <c r="H1873" s="448"/>
    </row>
    <row r="1874" spans="1:8">
      <c r="A1874" s="550"/>
      <c r="B1874" s="449"/>
      <c r="C1874" s="438"/>
      <c r="D1874" s="440"/>
      <c r="E1874" s="442"/>
      <c r="F1874" s="443"/>
      <c r="G1874" s="444"/>
      <c r="H1874" s="448"/>
    </row>
    <row r="1875" spans="1:8">
      <c r="A1875" s="550"/>
      <c r="B1875" s="449"/>
      <c r="C1875" s="438"/>
      <c r="D1875" s="440"/>
      <c r="E1875" s="442"/>
      <c r="F1875" s="443"/>
      <c r="G1875" s="444"/>
      <c r="H1875" s="448"/>
    </row>
    <row r="1876" spans="1:8">
      <c r="A1876" s="550"/>
      <c r="B1876" s="449"/>
      <c r="C1876" s="438"/>
      <c r="D1876" s="440"/>
      <c r="E1876" s="442"/>
      <c r="F1876" s="443"/>
      <c r="G1876" s="444"/>
      <c r="H1876" s="448"/>
    </row>
    <row r="1877" spans="1:8">
      <c r="A1877" s="550"/>
      <c r="B1877" s="449"/>
      <c r="C1877" s="438"/>
      <c r="D1877" s="440"/>
      <c r="E1877" s="442"/>
      <c r="F1877" s="443"/>
      <c r="G1877" s="444"/>
      <c r="H1877" s="448"/>
    </row>
    <row r="1878" spans="1:8">
      <c r="A1878" s="550"/>
      <c r="B1878" s="449"/>
      <c r="C1878" s="438"/>
      <c r="D1878" s="440"/>
      <c r="E1878" s="442"/>
      <c r="F1878" s="443"/>
      <c r="G1878" s="444"/>
      <c r="H1878" s="448"/>
    </row>
    <row r="1879" spans="1:8">
      <c r="A1879" s="550"/>
      <c r="B1879" s="449"/>
      <c r="C1879" s="438"/>
      <c r="D1879" s="440"/>
      <c r="E1879" s="442"/>
      <c r="F1879" s="443"/>
      <c r="G1879" s="444"/>
      <c r="H1879" s="448"/>
    </row>
    <row r="1880" spans="1:8">
      <c r="A1880" s="550"/>
      <c r="B1880" s="449"/>
      <c r="C1880" s="438"/>
      <c r="D1880" s="440"/>
      <c r="E1880" s="442"/>
      <c r="F1880" s="443"/>
      <c r="G1880" s="444"/>
      <c r="H1880" s="448"/>
    </row>
    <row r="1881" spans="1:8">
      <c r="A1881" s="550"/>
      <c r="B1881" s="449"/>
      <c r="C1881" s="438"/>
      <c r="D1881" s="440"/>
      <c r="E1881" s="442"/>
      <c r="F1881" s="443"/>
      <c r="G1881" s="444"/>
      <c r="H1881" s="448"/>
    </row>
    <row r="1882" spans="1:8">
      <c r="A1882" s="550"/>
      <c r="B1882" s="449"/>
      <c r="C1882" s="438"/>
      <c r="D1882" s="440"/>
      <c r="E1882" s="442"/>
      <c r="F1882" s="443"/>
      <c r="G1882" s="444"/>
      <c r="H1882" s="448"/>
    </row>
    <row r="1883" spans="1:8">
      <c r="A1883" s="550"/>
      <c r="B1883" s="449"/>
      <c r="C1883" s="438"/>
      <c r="D1883" s="440"/>
      <c r="E1883" s="442"/>
      <c r="F1883" s="443"/>
      <c r="G1883" s="444"/>
      <c r="H1883" s="448"/>
    </row>
    <row r="1884" spans="1:8">
      <c r="A1884" s="550"/>
      <c r="B1884" s="449"/>
      <c r="C1884" s="438"/>
      <c r="D1884" s="440"/>
      <c r="E1884" s="442"/>
      <c r="F1884" s="443"/>
      <c r="G1884" s="444"/>
      <c r="H1884" s="448"/>
    </row>
    <row r="1885" spans="1:8">
      <c r="A1885" s="550"/>
      <c r="B1885" s="449"/>
      <c r="C1885" s="438"/>
      <c r="D1885" s="440"/>
      <c r="E1885" s="442"/>
      <c r="F1885" s="443"/>
      <c r="G1885" s="444"/>
      <c r="H1885" s="448"/>
    </row>
    <row r="1886" spans="1:8">
      <c r="A1886" s="550"/>
      <c r="B1886" s="449"/>
      <c r="C1886" s="438"/>
      <c r="D1886" s="440"/>
      <c r="E1886" s="442"/>
      <c r="F1886" s="443"/>
      <c r="G1886" s="444"/>
      <c r="H1886" s="448"/>
    </row>
    <row r="1887" spans="1:8">
      <c r="A1887" s="550"/>
      <c r="B1887" s="449"/>
      <c r="C1887" s="438"/>
      <c r="D1887" s="440"/>
      <c r="E1887" s="442"/>
      <c r="F1887" s="443"/>
      <c r="G1887" s="444"/>
      <c r="H1887" s="448"/>
    </row>
    <row r="1888" spans="1:8">
      <c r="A1888" s="550"/>
      <c r="B1888" s="449"/>
      <c r="C1888" s="438"/>
      <c r="D1888" s="440"/>
      <c r="E1888" s="442"/>
      <c r="F1888" s="443"/>
      <c r="G1888" s="444"/>
      <c r="H1888" s="448"/>
    </row>
    <row r="1889" spans="1:8">
      <c r="A1889" s="550"/>
      <c r="B1889" s="449"/>
      <c r="C1889" s="438"/>
      <c r="D1889" s="440"/>
      <c r="E1889" s="442"/>
      <c r="F1889" s="443"/>
      <c r="G1889" s="444"/>
      <c r="H1889" s="448"/>
    </row>
    <row r="1890" spans="1:8">
      <c r="A1890" s="550"/>
      <c r="B1890" s="449"/>
      <c r="C1890" s="438"/>
      <c r="D1890" s="440"/>
      <c r="E1890" s="442"/>
      <c r="F1890" s="443"/>
      <c r="G1890" s="444"/>
      <c r="H1890" s="448"/>
    </row>
    <row r="1891" spans="1:8">
      <c r="A1891" s="550"/>
      <c r="B1891" s="449"/>
      <c r="C1891" s="438"/>
      <c r="D1891" s="440"/>
      <c r="E1891" s="442"/>
      <c r="F1891" s="443"/>
      <c r="G1891" s="444"/>
      <c r="H1891" s="448"/>
    </row>
    <row r="1892" spans="1:8">
      <c r="A1892" s="550"/>
      <c r="B1892" s="449"/>
      <c r="C1892" s="438"/>
      <c r="D1892" s="440"/>
      <c r="E1892" s="442"/>
      <c r="F1892" s="443"/>
      <c r="G1892" s="444"/>
      <c r="H1892" s="448"/>
    </row>
    <row r="1893" spans="1:8">
      <c r="A1893" s="550"/>
      <c r="B1893" s="449"/>
      <c r="C1893" s="438"/>
      <c r="D1893" s="440"/>
      <c r="E1893" s="442"/>
      <c r="F1893" s="443"/>
      <c r="G1893" s="444"/>
      <c r="H1893" s="448"/>
    </row>
    <row r="1894" spans="1:8">
      <c r="A1894" s="550"/>
      <c r="B1894" s="449"/>
      <c r="C1894" s="438"/>
      <c r="D1894" s="440"/>
      <c r="E1894" s="442"/>
      <c r="F1894" s="443"/>
      <c r="G1894" s="444"/>
      <c r="H1894" s="448"/>
    </row>
    <row r="1895" spans="1:8">
      <c r="A1895" s="550"/>
      <c r="B1895" s="449"/>
      <c r="C1895" s="438"/>
      <c r="D1895" s="440"/>
      <c r="E1895" s="442"/>
      <c r="F1895" s="443"/>
      <c r="G1895" s="444"/>
      <c r="H1895" s="448"/>
    </row>
    <row r="1896" spans="1:8">
      <c r="A1896" s="550"/>
      <c r="B1896" s="449"/>
      <c r="C1896" s="438"/>
      <c r="D1896" s="440"/>
      <c r="E1896" s="442"/>
      <c r="F1896" s="443"/>
      <c r="G1896" s="444"/>
      <c r="H1896" s="448"/>
    </row>
    <row r="1897" spans="1:8">
      <c r="A1897" s="550"/>
      <c r="B1897" s="449"/>
      <c r="C1897" s="438"/>
      <c r="D1897" s="440"/>
      <c r="E1897" s="442"/>
      <c r="F1897" s="443"/>
      <c r="G1897" s="444"/>
      <c r="H1897" s="448"/>
    </row>
    <row r="1898" spans="1:8">
      <c r="A1898" s="550"/>
      <c r="B1898" s="449"/>
      <c r="C1898" s="438"/>
      <c r="D1898" s="440"/>
      <c r="E1898" s="442"/>
      <c r="F1898" s="443"/>
      <c r="G1898" s="444"/>
      <c r="H1898" s="448"/>
    </row>
    <row r="1899" spans="1:8">
      <c r="A1899" s="550"/>
      <c r="B1899" s="449"/>
      <c r="C1899" s="438"/>
      <c r="D1899" s="440"/>
      <c r="E1899" s="442"/>
      <c r="F1899" s="443"/>
      <c r="G1899" s="444"/>
      <c r="H1899" s="448"/>
    </row>
    <row r="1900" spans="1:8">
      <c r="A1900" s="550"/>
      <c r="B1900" s="449"/>
      <c r="C1900" s="438"/>
      <c r="D1900" s="440"/>
      <c r="E1900" s="442"/>
      <c r="F1900" s="443"/>
      <c r="G1900" s="444"/>
      <c r="H1900" s="448"/>
    </row>
    <row r="1901" spans="1:8">
      <c r="A1901" s="550"/>
      <c r="B1901" s="449"/>
      <c r="C1901" s="438"/>
      <c r="D1901" s="440"/>
      <c r="E1901" s="442"/>
      <c r="F1901" s="443"/>
      <c r="G1901" s="444"/>
      <c r="H1901" s="448"/>
    </row>
    <row r="1902" spans="1:8">
      <c r="A1902" s="550"/>
      <c r="B1902" s="449"/>
      <c r="C1902" s="438"/>
      <c r="D1902" s="440"/>
      <c r="E1902" s="442"/>
      <c r="F1902" s="443"/>
      <c r="G1902" s="444"/>
      <c r="H1902" s="448"/>
    </row>
    <row r="1903" spans="1:8">
      <c r="A1903" s="550"/>
      <c r="B1903" s="449"/>
      <c r="C1903" s="438"/>
      <c r="D1903" s="440"/>
      <c r="E1903" s="442"/>
      <c r="F1903" s="443"/>
      <c r="G1903" s="444"/>
      <c r="H1903" s="448"/>
    </row>
    <row r="1904" spans="1:8">
      <c r="A1904" s="550"/>
      <c r="B1904" s="449"/>
      <c r="C1904" s="438"/>
      <c r="D1904" s="440"/>
      <c r="E1904" s="442"/>
      <c r="F1904" s="443"/>
      <c r="G1904" s="444"/>
      <c r="H1904" s="448"/>
    </row>
    <row r="1905" spans="1:8">
      <c r="A1905" s="550"/>
      <c r="B1905" s="449"/>
      <c r="C1905" s="438"/>
      <c r="D1905" s="440"/>
      <c r="E1905" s="442"/>
      <c r="F1905" s="443"/>
      <c r="G1905" s="444"/>
      <c r="H1905" s="448"/>
    </row>
    <row r="1906" spans="1:8">
      <c r="A1906" s="550"/>
      <c r="B1906" s="449"/>
      <c r="C1906" s="438"/>
      <c r="D1906" s="440"/>
      <c r="E1906" s="442"/>
      <c r="F1906" s="443"/>
      <c r="G1906" s="444"/>
      <c r="H1906" s="448"/>
    </row>
    <row r="1907" spans="1:8">
      <c r="A1907" s="550"/>
      <c r="B1907" s="449"/>
      <c r="C1907" s="438"/>
      <c r="D1907" s="440"/>
      <c r="E1907" s="442"/>
      <c r="F1907" s="443"/>
      <c r="G1907" s="444"/>
      <c r="H1907" s="448"/>
    </row>
    <row r="1908" spans="1:8">
      <c r="A1908" s="550"/>
      <c r="B1908" s="449"/>
      <c r="C1908" s="438"/>
      <c r="D1908" s="440"/>
      <c r="E1908" s="442"/>
      <c r="F1908" s="443"/>
      <c r="G1908" s="444"/>
      <c r="H1908" s="448"/>
    </row>
    <row r="1909" spans="1:8">
      <c r="A1909" s="550"/>
      <c r="B1909" s="449"/>
      <c r="C1909" s="438"/>
      <c r="D1909" s="440"/>
      <c r="E1909" s="442"/>
      <c r="F1909" s="443"/>
      <c r="G1909" s="444"/>
      <c r="H1909" s="448"/>
    </row>
    <row r="1910" spans="1:8">
      <c r="A1910" s="550"/>
      <c r="B1910" s="449"/>
      <c r="C1910" s="438"/>
      <c r="D1910" s="440"/>
      <c r="E1910" s="442"/>
      <c r="F1910" s="443"/>
      <c r="G1910" s="444"/>
      <c r="H1910" s="448"/>
    </row>
    <row r="1911" spans="1:8">
      <c r="A1911" s="550"/>
      <c r="B1911" s="449"/>
      <c r="C1911" s="438"/>
      <c r="D1911" s="440"/>
      <c r="E1911" s="442"/>
      <c r="F1911" s="443"/>
      <c r="G1911" s="444"/>
      <c r="H1911" s="448"/>
    </row>
    <row r="1912" spans="1:8">
      <c r="A1912" s="550"/>
      <c r="B1912" s="449"/>
      <c r="C1912" s="438"/>
      <c r="D1912" s="440"/>
      <c r="E1912" s="442"/>
      <c r="F1912" s="443"/>
      <c r="G1912" s="444"/>
      <c r="H1912" s="448"/>
    </row>
    <row r="1913" spans="1:8">
      <c r="A1913" s="550"/>
      <c r="B1913" s="449"/>
      <c r="C1913" s="438"/>
      <c r="D1913" s="440"/>
      <c r="E1913" s="442"/>
      <c r="F1913" s="443"/>
      <c r="G1913" s="444"/>
      <c r="H1913" s="448"/>
    </row>
    <row r="1914" spans="1:8">
      <c r="A1914" s="550"/>
      <c r="B1914" s="449"/>
      <c r="C1914" s="438"/>
      <c r="D1914" s="440"/>
      <c r="E1914" s="442"/>
      <c r="F1914" s="443"/>
      <c r="G1914" s="444"/>
      <c r="H1914" s="448"/>
    </row>
    <row r="1915" spans="1:8">
      <c r="A1915" s="550"/>
      <c r="B1915" s="449"/>
      <c r="C1915" s="438"/>
      <c r="D1915" s="440"/>
      <c r="E1915" s="442"/>
      <c r="F1915" s="443"/>
      <c r="G1915" s="444"/>
      <c r="H1915" s="448"/>
    </row>
    <row r="1916" spans="1:8">
      <c r="A1916" s="550"/>
      <c r="B1916" s="449"/>
      <c r="C1916" s="438"/>
      <c r="D1916" s="440"/>
      <c r="E1916" s="442"/>
      <c r="F1916" s="443"/>
      <c r="G1916" s="444"/>
      <c r="H1916" s="448"/>
    </row>
    <row r="1917" spans="1:8">
      <c r="A1917" s="550"/>
      <c r="B1917" s="449"/>
      <c r="C1917" s="438"/>
      <c r="D1917" s="440"/>
      <c r="E1917" s="442"/>
      <c r="F1917" s="443"/>
      <c r="G1917" s="444"/>
      <c r="H1917" s="448"/>
    </row>
    <row r="1918" spans="1:8">
      <c r="A1918" s="550"/>
      <c r="B1918" s="449"/>
      <c r="C1918" s="438"/>
      <c r="D1918" s="440"/>
      <c r="E1918" s="442"/>
      <c r="F1918" s="443"/>
      <c r="G1918" s="444"/>
      <c r="H1918" s="448"/>
    </row>
    <row r="1919" spans="1:8">
      <c r="A1919" s="550"/>
      <c r="B1919" s="449"/>
      <c r="C1919" s="438"/>
      <c r="D1919" s="440"/>
      <c r="E1919" s="442"/>
      <c r="F1919" s="443"/>
      <c r="G1919" s="444"/>
      <c r="H1919" s="448"/>
    </row>
    <row r="1920" spans="1:8">
      <c r="A1920" s="550"/>
      <c r="B1920" s="449"/>
      <c r="C1920" s="438"/>
      <c r="D1920" s="440"/>
      <c r="E1920" s="442"/>
      <c r="F1920" s="443"/>
      <c r="G1920" s="444"/>
      <c r="H1920" s="448"/>
    </row>
    <row r="1921" spans="1:8">
      <c r="A1921" s="550"/>
      <c r="B1921" s="449"/>
      <c r="C1921" s="438"/>
      <c r="D1921" s="440"/>
      <c r="E1921" s="442"/>
      <c r="F1921" s="443"/>
      <c r="G1921" s="444"/>
      <c r="H1921" s="448"/>
    </row>
    <row r="1922" spans="1:8">
      <c r="A1922" s="550"/>
      <c r="B1922" s="449"/>
      <c r="C1922" s="438"/>
      <c r="D1922" s="440"/>
      <c r="E1922" s="442"/>
      <c r="F1922" s="443"/>
      <c r="G1922" s="444"/>
      <c r="H1922" s="448"/>
    </row>
    <row r="1923" spans="1:8">
      <c r="A1923" s="550"/>
      <c r="B1923" s="449"/>
      <c r="C1923" s="438"/>
      <c r="D1923" s="440"/>
      <c r="E1923" s="442"/>
      <c r="F1923" s="443"/>
      <c r="G1923" s="444"/>
      <c r="H1923" s="448"/>
    </row>
    <row r="1924" spans="1:8">
      <c r="A1924" s="550"/>
      <c r="B1924" s="449"/>
      <c r="C1924" s="438"/>
      <c r="D1924" s="440"/>
      <c r="E1924" s="442"/>
      <c r="F1924" s="443"/>
      <c r="G1924" s="444"/>
      <c r="H1924" s="448"/>
    </row>
    <row r="1925" spans="1:8">
      <c r="A1925" s="550"/>
      <c r="B1925" s="449"/>
      <c r="C1925" s="438"/>
      <c r="D1925" s="440"/>
      <c r="E1925" s="442"/>
      <c r="F1925" s="443"/>
      <c r="G1925" s="444"/>
      <c r="H1925" s="448"/>
    </row>
    <row r="1926" spans="1:8">
      <c r="A1926" s="550"/>
      <c r="B1926" s="449"/>
      <c r="C1926" s="438"/>
      <c r="D1926" s="440"/>
      <c r="E1926" s="442"/>
      <c r="F1926" s="443"/>
      <c r="G1926" s="444"/>
      <c r="H1926" s="448"/>
    </row>
    <row r="1927" spans="1:8">
      <c r="A1927" s="550"/>
      <c r="B1927" s="449"/>
      <c r="C1927" s="438"/>
      <c r="D1927" s="440"/>
      <c r="E1927" s="442"/>
      <c r="F1927" s="443"/>
      <c r="G1927" s="444"/>
      <c r="H1927" s="448"/>
    </row>
    <row r="1928" spans="1:8">
      <c r="A1928" s="550"/>
      <c r="B1928" s="449"/>
      <c r="C1928" s="438"/>
      <c r="D1928" s="440"/>
      <c r="E1928" s="442"/>
      <c r="F1928" s="443"/>
      <c r="G1928" s="444"/>
      <c r="H1928" s="448"/>
    </row>
    <row r="1929" spans="1:8">
      <c r="A1929" s="550"/>
      <c r="B1929" s="449"/>
      <c r="C1929" s="438"/>
      <c r="D1929" s="440"/>
      <c r="E1929" s="442"/>
      <c r="F1929" s="443"/>
      <c r="G1929" s="444"/>
      <c r="H1929" s="448"/>
    </row>
    <row r="1930" spans="1:8">
      <c r="A1930" s="550"/>
      <c r="B1930" s="449"/>
      <c r="C1930" s="438"/>
      <c r="D1930" s="440"/>
      <c r="E1930" s="442"/>
      <c r="F1930" s="443"/>
      <c r="G1930" s="444"/>
      <c r="H1930" s="448"/>
    </row>
    <row r="1931" spans="1:8">
      <c r="A1931" s="550"/>
      <c r="B1931" s="449"/>
      <c r="C1931" s="438"/>
      <c r="D1931" s="440"/>
      <c r="E1931" s="442"/>
      <c r="F1931" s="443"/>
      <c r="G1931" s="444"/>
      <c r="H1931" s="448"/>
    </row>
    <row r="1932" spans="1:8">
      <c r="A1932" s="550"/>
      <c r="B1932" s="449"/>
      <c r="C1932" s="438"/>
      <c r="D1932" s="440"/>
      <c r="E1932" s="442"/>
      <c r="F1932" s="443"/>
      <c r="G1932" s="444"/>
      <c r="H1932" s="448"/>
    </row>
    <row r="1933" spans="1:8">
      <c r="A1933" s="550"/>
      <c r="B1933" s="449"/>
      <c r="C1933" s="438"/>
      <c r="D1933" s="440"/>
      <c r="E1933" s="442"/>
      <c r="F1933" s="443"/>
      <c r="G1933" s="444"/>
      <c r="H1933" s="448"/>
    </row>
    <row r="1934" spans="1:8">
      <c r="A1934" s="550"/>
      <c r="B1934" s="449"/>
      <c r="C1934" s="438"/>
      <c r="D1934" s="440"/>
      <c r="E1934" s="442"/>
      <c r="F1934" s="443"/>
      <c r="G1934" s="444"/>
      <c r="H1934" s="448"/>
    </row>
    <row r="1935" spans="1:8">
      <c r="A1935" s="550"/>
      <c r="B1935" s="449"/>
      <c r="C1935" s="438"/>
      <c r="D1935" s="440"/>
      <c r="E1935" s="442"/>
      <c r="F1935" s="443"/>
      <c r="G1935" s="444"/>
      <c r="H1935" s="448"/>
    </row>
    <row r="1936" spans="1:8">
      <c r="A1936" s="550"/>
      <c r="B1936" s="449"/>
      <c r="C1936" s="438"/>
      <c r="D1936" s="440"/>
      <c r="E1936" s="442"/>
      <c r="F1936" s="443"/>
      <c r="G1936" s="444"/>
      <c r="H1936" s="448"/>
    </row>
    <row r="1937" spans="1:8">
      <c r="A1937" s="550"/>
      <c r="B1937" s="449"/>
      <c r="C1937" s="438"/>
      <c r="D1937" s="440"/>
      <c r="E1937" s="442"/>
      <c r="F1937" s="443"/>
      <c r="G1937" s="444"/>
      <c r="H1937" s="448"/>
    </row>
    <row r="1938" spans="1:8">
      <c r="A1938" s="550"/>
      <c r="B1938" s="449"/>
      <c r="C1938" s="438"/>
      <c r="D1938" s="440"/>
      <c r="E1938" s="442"/>
      <c r="F1938" s="443"/>
      <c r="G1938" s="444"/>
      <c r="H1938" s="448"/>
    </row>
    <row r="1939" spans="1:8">
      <c r="A1939" s="550"/>
      <c r="B1939" s="449"/>
      <c r="C1939" s="438"/>
      <c r="D1939" s="440"/>
      <c r="E1939" s="442"/>
      <c r="F1939" s="443"/>
      <c r="G1939" s="444"/>
      <c r="H1939" s="448"/>
    </row>
    <row r="1940" spans="1:8">
      <c r="A1940" s="550"/>
      <c r="B1940" s="449"/>
      <c r="C1940" s="438"/>
      <c r="D1940" s="440"/>
      <c r="E1940" s="442"/>
      <c r="F1940" s="443"/>
      <c r="G1940" s="444"/>
      <c r="H1940" s="448"/>
    </row>
    <row r="1941" spans="1:8">
      <c r="A1941" s="550"/>
      <c r="B1941" s="449"/>
      <c r="C1941" s="438"/>
      <c r="D1941" s="440"/>
      <c r="E1941" s="442"/>
      <c r="F1941" s="443"/>
      <c r="G1941" s="444"/>
      <c r="H1941" s="448"/>
    </row>
    <row r="1942" spans="1:8">
      <c r="A1942" s="550"/>
      <c r="B1942" s="449"/>
      <c r="C1942" s="438"/>
      <c r="D1942" s="440"/>
      <c r="E1942" s="442"/>
      <c r="F1942" s="443"/>
      <c r="G1942" s="444"/>
      <c r="H1942" s="448"/>
    </row>
    <row r="1943" spans="1:8">
      <c r="A1943" s="550"/>
      <c r="B1943" s="449"/>
      <c r="C1943" s="438"/>
      <c r="D1943" s="440"/>
      <c r="E1943" s="442"/>
      <c r="F1943" s="443"/>
      <c r="G1943" s="444"/>
      <c r="H1943" s="448"/>
    </row>
    <row r="1944" spans="1:8">
      <c r="A1944" s="550"/>
      <c r="B1944" s="449"/>
      <c r="C1944" s="438"/>
      <c r="D1944" s="440"/>
      <c r="E1944" s="442"/>
      <c r="F1944" s="443"/>
      <c r="G1944" s="444"/>
      <c r="H1944" s="448"/>
    </row>
    <row r="1945" spans="1:8">
      <c r="A1945" s="550"/>
      <c r="B1945" s="449"/>
      <c r="C1945" s="438"/>
      <c r="D1945" s="440"/>
      <c r="E1945" s="442"/>
      <c r="F1945" s="443"/>
      <c r="G1945" s="444"/>
      <c r="H1945" s="448"/>
    </row>
    <row r="1946" spans="1:8">
      <c r="A1946" s="550"/>
      <c r="B1946" s="449"/>
      <c r="C1946" s="438"/>
      <c r="D1946" s="440"/>
      <c r="E1946" s="442"/>
      <c r="F1946" s="443"/>
      <c r="G1946" s="444"/>
      <c r="H1946" s="448"/>
    </row>
    <row r="1947" spans="1:8">
      <c r="A1947" s="550"/>
      <c r="B1947" s="449"/>
      <c r="C1947" s="438"/>
      <c r="D1947" s="440"/>
      <c r="E1947" s="442"/>
      <c r="F1947" s="443"/>
      <c r="G1947" s="444"/>
      <c r="H1947" s="448"/>
    </row>
    <row r="1948" spans="1:8">
      <c r="A1948" s="550"/>
      <c r="B1948" s="449"/>
      <c r="C1948" s="438"/>
      <c r="D1948" s="440"/>
      <c r="E1948" s="442"/>
      <c r="F1948" s="443"/>
      <c r="G1948" s="444"/>
      <c r="H1948" s="448"/>
    </row>
    <row r="1949" spans="1:8">
      <c r="A1949" s="550"/>
      <c r="B1949" s="449"/>
      <c r="C1949" s="438"/>
      <c r="D1949" s="440"/>
      <c r="E1949" s="442"/>
      <c r="F1949" s="443"/>
      <c r="G1949" s="444"/>
      <c r="H1949" s="448"/>
    </row>
    <row r="1950" spans="1:8">
      <c r="A1950" s="550"/>
      <c r="B1950" s="449"/>
      <c r="C1950" s="438"/>
      <c r="D1950" s="440"/>
      <c r="E1950" s="442"/>
      <c r="F1950" s="443"/>
      <c r="G1950" s="444"/>
      <c r="H1950" s="448"/>
    </row>
    <row r="1951" spans="1:8">
      <c r="A1951" s="550"/>
      <c r="B1951" s="449"/>
      <c r="C1951" s="438"/>
      <c r="D1951" s="440"/>
      <c r="E1951" s="442"/>
      <c r="F1951" s="443"/>
      <c r="G1951" s="444"/>
      <c r="H1951" s="448"/>
    </row>
    <row r="1952" spans="1:8">
      <c r="A1952" s="550"/>
      <c r="B1952" s="449"/>
      <c r="C1952" s="438"/>
      <c r="D1952" s="440"/>
      <c r="E1952" s="442"/>
      <c r="F1952" s="443"/>
      <c r="G1952" s="444"/>
      <c r="H1952" s="448"/>
    </row>
    <row r="1953" spans="1:8">
      <c r="A1953" s="550"/>
      <c r="B1953" s="449"/>
      <c r="C1953" s="438"/>
      <c r="D1953" s="440"/>
      <c r="E1953" s="442"/>
      <c r="F1953" s="443"/>
      <c r="G1953" s="444"/>
      <c r="H1953" s="448"/>
    </row>
    <row r="1954" spans="1:8">
      <c r="A1954" s="550"/>
      <c r="B1954" s="449"/>
      <c r="C1954" s="438"/>
      <c r="D1954" s="440"/>
      <c r="E1954" s="442"/>
      <c r="F1954" s="443"/>
      <c r="G1954" s="444"/>
      <c r="H1954" s="448"/>
    </row>
    <row r="1955" spans="1:8">
      <c r="A1955" s="550"/>
      <c r="B1955" s="449"/>
      <c r="C1955" s="438"/>
      <c r="D1955" s="440"/>
      <c r="E1955" s="442"/>
      <c r="F1955" s="443"/>
      <c r="G1955" s="444"/>
      <c r="H1955" s="448"/>
    </row>
    <row r="1956" spans="1:8">
      <c r="A1956" s="550"/>
      <c r="B1956" s="449"/>
      <c r="C1956" s="438"/>
      <c r="D1956" s="440"/>
      <c r="E1956" s="442"/>
      <c r="F1956" s="443"/>
      <c r="G1956" s="444"/>
      <c r="H1956" s="448"/>
    </row>
    <row r="1957" spans="1:8">
      <c r="A1957" s="550"/>
      <c r="B1957" s="449"/>
      <c r="C1957" s="438"/>
      <c r="D1957" s="440"/>
      <c r="E1957" s="442"/>
      <c r="F1957" s="443"/>
      <c r="G1957" s="444"/>
      <c r="H1957" s="448"/>
    </row>
    <row r="1958" spans="1:8">
      <c r="A1958" s="550"/>
      <c r="B1958" s="449"/>
      <c r="C1958" s="438"/>
      <c r="D1958" s="440"/>
      <c r="E1958" s="442"/>
      <c r="F1958" s="443"/>
      <c r="G1958" s="444"/>
      <c r="H1958" s="448"/>
    </row>
    <row r="1959" spans="1:8">
      <c r="A1959" s="550"/>
      <c r="B1959" s="449"/>
      <c r="C1959" s="438"/>
      <c r="D1959" s="440"/>
      <c r="E1959" s="442"/>
      <c r="F1959" s="443"/>
      <c r="G1959" s="444"/>
      <c r="H1959" s="448"/>
    </row>
    <row r="1960" spans="1:8">
      <c r="A1960" s="550"/>
      <c r="B1960" s="449"/>
      <c r="C1960" s="438"/>
      <c r="D1960" s="440"/>
      <c r="E1960" s="442"/>
      <c r="F1960" s="443"/>
      <c r="G1960" s="444"/>
      <c r="H1960" s="448"/>
    </row>
    <row r="1961" spans="1:8">
      <c r="A1961" s="550"/>
      <c r="B1961" s="449"/>
      <c r="C1961" s="438"/>
      <c r="D1961" s="440"/>
      <c r="E1961" s="442"/>
      <c r="F1961" s="443"/>
      <c r="G1961" s="444"/>
      <c r="H1961" s="448"/>
    </row>
    <row r="1962" spans="1:8">
      <c r="A1962" s="550"/>
      <c r="B1962" s="449"/>
      <c r="C1962" s="438"/>
      <c r="D1962" s="440"/>
      <c r="E1962" s="442"/>
      <c r="F1962" s="443"/>
      <c r="G1962" s="444"/>
      <c r="H1962" s="448"/>
    </row>
    <row r="1963" spans="1:8">
      <c r="A1963" s="550"/>
      <c r="B1963" s="449"/>
      <c r="C1963" s="438"/>
      <c r="D1963" s="440"/>
      <c r="E1963" s="442"/>
      <c r="F1963" s="443"/>
      <c r="G1963" s="444"/>
      <c r="H1963" s="448"/>
    </row>
    <row r="1964" spans="1:8">
      <c r="A1964" s="550"/>
      <c r="B1964" s="449"/>
      <c r="C1964" s="438"/>
      <c r="D1964" s="440"/>
      <c r="E1964" s="442"/>
      <c r="F1964" s="443"/>
      <c r="G1964" s="444"/>
      <c r="H1964" s="448"/>
    </row>
    <row r="1965" spans="1:8">
      <c r="A1965" s="550"/>
      <c r="B1965" s="449"/>
      <c r="C1965" s="438"/>
      <c r="D1965" s="440"/>
      <c r="E1965" s="442"/>
      <c r="F1965" s="443"/>
      <c r="G1965" s="444"/>
      <c r="H1965" s="448"/>
    </row>
    <row r="1966" spans="1:8">
      <c r="A1966" s="550"/>
      <c r="B1966" s="449"/>
      <c r="C1966" s="438"/>
      <c r="D1966" s="440"/>
      <c r="E1966" s="442"/>
      <c r="F1966" s="443"/>
      <c r="G1966" s="444"/>
      <c r="H1966" s="448"/>
    </row>
    <row r="1967" spans="1:8">
      <c r="A1967" s="550"/>
      <c r="B1967" s="449"/>
      <c r="C1967" s="438"/>
      <c r="D1967" s="440"/>
      <c r="E1967" s="442"/>
      <c r="F1967" s="443"/>
      <c r="G1967" s="444"/>
      <c r="H1967" s="448"/>
    </row>
    <row r="1968" spans="1:8">
      <c r="A1968" s="550"/>
      <c r="B1968" s="449"/>
      <c r="C1968" s="438"/>
      <c r="D1968" s="440"/>
      <c r="E1968" s="442"/>
      <c r="F1968" s="443"/>
      <c r="G1968" s="444"/>
      <c r="H1968" s="448"/>
    </row>
    <row r="1969" spans="1:8">
      <c r="A1969" s="550"/>
      <c r="B1969" s="449"/>
      <c r="C1969" s="438"/>
      <c r="D1969" s="440"/>
      <c r="E1969" s="442"/>
      <c r="F1969" s="443"/>
      <c r="G1969" s="444"/>
      <c r="H1969" s="448"/>
    </row>
    <row r="1970" spans="1:8">
      <c r="A1970" s="550"/>
      <c r="B1970" s="449"/>
      <c r="C1970" s="438"/>
      <c r="D1970" s="440"/>
      <c r="E1970" s="442"/>
      <c r="F1970" s="443"/>
      <c r="G1970" s="444"/>
      <c r="H1970" s="448"/>
    </row>
    <row r="1971" spans="1:8">
      <c r="A1971" s="550"/>
      <c r="B1971" s="449"/>
      <c r="C1971" s="438"/>
      <c r="D1971" s="440"/>
      <c r="E1971" s="442"/>
      <c r="F1971" s="443"/>
      <c r="G1971" s="444"/>
      <c r="H1971" s="448"/>
    </row>
    <row r="1972" spans="1:8">
      <c r="A1972" s="550"/>
      <c r="B1972" s="449"/>
      <c r="C1972" s="438"/>
      <c r="D1972" s="440"/>
      <c r="E1972" s="442"/>
      <c r="F1972" s="443"/>
      <c r="G1972" s="444"/>
      <c r="H1972" s="448"/>
    </row>
    <row r="1973" spans="1:8">
      <c r="A1973" s="550"/>
      <c r="B1973" s="449"/>
      <c r="C1973" s="438"/>
      <c r="D1973" s="440"/>
      <c r="E1973" s="442"/>
      <c r="F1973" s="443"/>
      <c r="G1973" s="444"/>
      <c r="H1973" s="448"/>
    </row>
    <row r="1974" spans="1:8">
      <c r="A1974" s="550"/>
      <c r="B1974" s="449"/>
      <c r="C1974" s="438"/>
      <c r="D1974" s="440"/>
      <c r="E1974" s="442"/>
      <c r="F1974" s="443"/>
      <c r="G1974" s="444"/>
      <c r="H1974" s="448"/>
    </row>
    <row r="1975" spans="1:8">
      <c r="A1975" s="550"/>
      <c r="B1975" s="449"/>
      <c r="C1975" s="438"/>
      <c r="D1975" s="440"/>
      <c r="E1975" s="442"/>
      <c r="F1975" s="443"/>
      <c r="G1975" s="444"/>
      <c r="H1975" s="448"/>
    </row>
    <row r="1976" spans="1:8">
      <c r="A1976" s="550"/>
      <c r="B1976" s="449"/>
      <c r="C1976" s="438"/>
      <c r="D1976" s="440"/>
      <c r="E1976" s="442"/>
      <c r="F1976" s="443"/>
      <c r="G1976" s="444"/>
      <c r="H1976" s="448"/>
    </row>
    <row r="1977" spans="1:8">
      <c r="A1977" s="550"/>
      <c r="B1977" s="449"/>
      <c r="C1977" s="438"/>
      <c r="D1977" s="440"/>
      <c r="E1977" s="442"/>
      <c r="F1977" s="443"/>
      <c r="G1977" s="444"/>
      <c r="H1977" s="448"/>
    </row>
    <row r="1978" spans="1:8">
      <c r="A1978" s="550"/>
      <c r="B1978" s="449"/>
      <c r="C1978" s="438"/>
      <c r="D1978" s="440"/>
      <c r="E1978" s="442"/>
      <c r="F1978" s="443"/>
      <c r="G1978" s="444"/>
      <c r="H1978" s="448"/>
    </row>
    <row r="1979" spans="1:8">
      <c r="A1979" s="550"/>
      <c r="B1979" s="449"/>
      <c r="C1979" s="438"/>
      <c r="D1979" s="440"/>
      <c r="E1979" s="442"/>
      <c r="F1979" s="443"/>
      <c r="G1979" s="444"/>
      <c r="H1979" s="448"/>
    </row>
    <row r="1980" spans="1:8">
      <c r="A1980" s="550"/>
      <c r="B1980" s="449"/>
      <c r="C1980" s="438"/>
      <c r="D1980" s="440"/>
      <c r="E1980" s="442"/>
      <c r="F1980" s="443"/>
      <c r="G1980" s="444"/>
      <c r="H1980" s="448"/>
    </row>
    <row r="1981" spans="1:8">
      <c r="A1981" s="550"/>
      <c r="B1981" s="449"/>
      <c r="C1981" s="438"/>
      <c r="D1981" s="440"/>
      <c r="E1981" s="442"/>
      <c r="F1981" s="443"/>
      <c r="G1981" s="444"/>
      <c r="H1981" s="448"/>
    </row>
    <row r="1982" spans="1:8">
      <c r="A1982" s="550"/>
      <c r="B1982" s="449"/>
      <c r="C1982" s="438"/>
      <c r="D1982" s="440"/>
      <c r="E1982" s="442"/>
      <c r="F1982" s="443"/>
      <c r="G1982" s="444"/>
      <c r="H1982" s="448"/>
    </row>
    <row r="1983" spans="1:8">
      <c r="A1983" s="550"/>
      <c r="B1983" s="449"/>
      <c r="C1983" s="438"/>
      <c r="D1983" s="440"/>
      <c r="E1983" s="442"/>
      <c r="F1983" s="443"/>
      <c r="G1983" s="444"/>
      <c r="H1983" s="448"/>
    </row>
    <row r="1984" spans="1:8">
      <c r="A1984" s="550"/>
      <c r="B1984" s="449"/>
      <c r="C1984" s="438"/>
      <c r="D1984" s="440"/>
      <c r="E1984" s="442"/>
      <c r="F1984" s="443"/>
      <c r="G1984" s="444"/>
      <c r="H1984" s="448"/>
    </row>
    <row r="1985" spans="1:18">
      <c r="A1985" s="550"/>
      <c r="B1985" s="449"/>
      <c r="C1985" s="438"/>
      <c r="D1985" s="440"/>
      <c r="E1985" s="442"/>
      <c r="F1985" s="443"/>
      <c r="G1985" s="444"/>
      <c r="H1985" s="448"/>
    </row>
    <row r="1986" spans="1:18">
      <c r="A1986" s="550"/>
      <c r="B1986" s="449"/>
      <c r="C1986" s="438"/>
      <c r="D1986" s="440"/>
      <c r="E1986" s="442"/>
      <c r="F1986" s="443"/>
      <c r="G1986" s="444"/>
      <c r="H1986" s="448"/>
    </row>
    <row r="1987" spans="1:18">
      <c r="A1987" s="550"/>
      <c r="B1987" s="449"/>
      <c r="C1987" s="438"/>
      <c r="D1987" s="440"/>
      <c r="E1987" s="442"/>
      <c r="F1987" s="443"/>
      <c r="G1987" s="444"/>
      <c r="H1987" s="448"/>
    </row>
    <row r="1988" spans="1:18">
      <c r="A1988" s="550"/>
      <c r="B1988" s="449"/>
      <c r="C1988" s="438"/>
      <c r="D1988" s="440"/>
      <c r="E1988" s="442"/>
      <c r="F1988" s="443"/>
      <c r="G1988" s="444"/>
      <c r="H1988" s="448"/>
    </row>
    <row r="1989" spans="1:18">
      <c r="A1989" s="550"/>
      <c r="B1989" s="449"/>
      <c r="C1989" s="438"/>
      <c r="D1989" s="440"/>
      <c r="E1989" s="442"/>
      <c r="F1989" s="443"/>
      <c r="G1989" s="444"/>
      <c r="H1989" s="448"/>
    </row>
    <row r="1990" spans="1:18">
      <c r="A1990" s="550"/>
      <c r="B1990" s="449"/>
      <c r="C1990" s="438"/>
      <c r="D1990" s="440"/>
      <c r="E1990" s="442"/>
      <c r="F1990" s="443"/>
      <c r="G1990" s="444"/>
      <c r="H1990" s="448"/>
    </row>
    <row r="1991" spans="1:18">
      <c r="A1991" s="550"/>
      <c r="B1991" s="449"/>
      <c r="C1991" s="438"/>
      <c r="D1991" s="440"/>
      <c r="E1991" s="442"/>
      <c r="F1991" s="443"/>
      <c r="G1991" s="444"/>
      <c r="H1991" s="448"/>
    </row>
    <row r="1992" spans="1:18">
      <c r="A1992" s="550"/>
      <c r="B1992" s="449"/>
      <c r="C1992" s="438"/>
      <c r="D1992" s="440"/>
      <c r="E1992" s="442"/>
      <c r="F1992" s="443"/>
      <c r="G1992" s="444"/>
      <c r="H1992" s="448"/>
    </row>
    <row r="1993" spans="1:18">
      <c r="A1993" s="550"/>
      <c r="B1993" s="449"/>
      <c r="C1993" s="438"/>
      <c r="D1993" s="440"/>
      <c r="E1993" s="442"/>
      <c r="F1993" s="443"/>
      <c r="G1993" s="444"/>
      <c r="H1993" s="448"/>
    </row>
    <row r="1994" spans="1:18">
      <c r="A1994" s="550"/>
      <c r="B1994" s="449"/>
      <c r="C1994" s="438"/>
      <c r="D1994" s="440"/>
      <c r="E1994" s="442"/>
      <c r="F1994" s="443"/>
      <c r="G1994" s="444"/>
      <c r="H1994" s="448"/>
    </row>
    <row r="1995" spans="1:18">
      <c r="A1995" s="550"/>
      <c r="B1995" s="449"/>
      <c r="C1995" s="438"/>
      <c r="D1995" s="440"/>
      <c r="E1995" s="442"/>
      <c r="F1995" s="443"/>
      <c r="G1995" s="444"/>
      <c r="H1995" s="448"/>
    </row>
    <row r="1996" spans="1:18">
      <c r="A1996" s="550"/>
      <c r="B1996" s="449"/>
      <c r="C1996" s="438"/>
      <c r="D1996" s="440"/>
      <c r="E1996" s="442"/>
      <c r="F1996" s="443"/>
      <c r="G1996" s="444"/>
      <c r="H1996" s="448"/>
    </row>
    <row r="1997" spans="1:18">
      <c r="A1997" s="550"/>
      <c r="B1997" s="449"/>
      <c r="C1997" s="438"/>
      <c r="D1997" s="440"/>
      <c r="E1997" s="442"/>
      <c r="F1997" s="443"/>
      <c r="G1997" s="444"/>
      <c r="H1997" s="448"/>
    </row>
    <row r="1998" spans="1:18">
      <c r="A1998" s="550"/>
      <c r="B1998" s="449"/>
      <c r="C1998" s="438"/>
      <c r="D1998" s="440"/>
      <c r="E1998" s="442"/>
      <c r="F1998" s="443"/>
      <c r="G1998" s="444"/>
      <c r="H1998" s="448"/>
    </row>
    <row r="1999" spans="1:18">
      <c r="A1999" s="550"/>
      <c r="B1999" s="449"/>
      <c r="C1999" s="438"/>
      <c r="D1999" s="440"/>
      <c r="E1999" s="442"/>
      <c r="F1999" s="443"/>
      <c r="G1999" s="444"/>
      <c r="H1999" s="448"/>
    </row>
    <row r="2000" spans="1:18" s="514" customFormat="1">
      <c r="A2000" s="561"/>
      <c r="B2000" s="517" t="s">
        <v>53</v>
      </c>
      <c r="C2000" s="513"/>
      <c r="D2000" s="517" t="s">
        <v>53</v>
      </c>
      <c r="E2000" s="517" t="s">
        <v>53</v>
      </c>
      <c r="F2000" s="517" t="s">
        <v>53</v>
      </c>
      <c r="G2000" s="517" t="s">
        <v>53</v>
      </c>
      <c r="H2000" s="517" t="s">
        <v>53</v>
      </c>
      <c r="J2000" s="515"/>
      <c r="K2000" s="516"/>
      <c r="L2000" s="515"/>
      <c r="M2000" s="515"/>
      <c r="N2000" s="515"/>
      <c r="O2000" s="515"/>
      <c r="P2000" s="515"/>
      <c r="Q2000" s="515"/>
      <c r="R2000" s="515"/>
    </row>
  </sheetData>
  <sheetProtection password="FCB1" sheet="1" formatCells="0" formatColumns="0" formatRows="0" insertColumns="0" insertRows="0" insertHyperlinks="0" deleteRows="0" sort="0" autoFilter="0"/>
  <autoFilter ref="B4:H366" xr:uid="{00000000-0009-0000-0000-000003000000}"/>
  <mergeCells count="3">
    <mergeCell ref="E1:F1"/>
    <mergeCell ref="D2:F2"/>
    <mergeCell ref="E3:F3"/>
  </mergeCells>
  <printOptions horizontalCentered="1"/>
  <pageMargins left="0" right="0" top="0.62992125984251968" bottom="0.51181102362204722" header="0.23622047244094491" footer="0.27559055118110237"/>
  <pageSetup paperSize="9" scale="68" orientation="portrait" r:id="rId1"/>
  <headerFooter alignWithMargins="0">
    <oddHeader xml:space="preserve">&amp;C&amp;"Arial,Grassetto"&amp;16
</oddHeader>
    <oddFooter>Pagina &amp;P&amp;R&amp;A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1:T145"/>
  <sheetViews>
    <sheetView zoomScaleNormal="100" workbookViewId="0">
      <selection activeCell="E6" sqref="E6"/>
    </sheetView>
  </sheetViews>
  <sheetFormatPr defaultColWidth="9.140625" defaultRowHeight="12.75"/>
  <cols>
    <col min="1" max="1" width="9.140625" style="322" customWidth="1"/>
    <col min="2" max="2" width="7.42578125" style="42" customWidth="1"/>
    <col min="3" max="3" width="8.42578125" style="322" customWidth="1"/>
    <col min="4" max="4" width="30.7109375" style="42" customWidth="1"/>
    <col min="5" max="5" width="12.7109375" style="42" customWidth="1"/>
    <col min="6" max="16" width="12.5703125" style="42" customWidth="1"/>
    <col min="17" max="17" width="14.5703125" style="42" customWidth="1"/>
    <col min="18" max="18" width="12.140625" style="42" customWidth="1"/>
    <col min="19" max="16384" width="9.140625" style="42"/>
  </cols>
  <sheetData>
    <row r="1" spans="1:18" ht="23.25" customHeight="1" thickBot="1">
      <c r="B1" s="635">
        <f>'Foglio iniziale da compilare'!D5</f>
        <v>0</v>
      </c>
      <c r="C1" s="635"/>
      <c r="D1" s="635"/>
      <c r="E1" s="635"/>
      <c r="F1" s="378"/>
      <c r="G1" s="378"/>
      <c r="H1" s="378"/>
      <c r="I1" s="378"/>
      <c r="J1" s="378"/>
      <c r="K1" s="378"/>
      <c r="L1" s="378"/>
      <c r="M1" s="378"/>
      <c r="N1" s="378"/>
      <c r="O1" s="629" t="s">
        <v>54</v>
      </c>
      <c r="P1" s="629"/>
      <c r="Q1" s="126" t="str">
        <f>'Foglio iniziale da compilare'!D22&amp;'Foglio iniziale da compilare'!D23</f>
        <v>Anno  2024</v>
      </c>
      <c r="R1" s="136"/>
    </row>
    <row r="2" spans="1:18" ht="15.75" thickTop="1" thickBot="1">
      <c r="A2" s="636" t="s">
        <v>144</v>
      </c>
      <c r="B2" s="630" t="s">
        <v>145</v>
      </c>
      <c r="C2" s="631"/>
      <c r="D2" s="631"/>
      <c r="E2" s="631"/>
      <c r="F2" s="631"/>
      <c r="G2" s="631"/>
      <c r="H2" s="631"/>
      <c r="I2" s="631"/>
      <c r="J2" s="631"/>
      <c r="K2" s="631"/>
      <c r="L2" s="631"/>
      <c r="M2" s="631"/>
      <c r="N2" s="631"/>
      <c r="O2" s="631"/>
      <c r="P2" s="631"/>
      <c r="Q2" s="632"/>
      <c r="R2" s="136"/>
    </row>
    <row r="3" spans="1:18" ht="6.75" customHeight="1" thickTop="1" thickBot="1">
      <c r="A3" s="636"/>
      <c r="B3" s="128"/>
      <c r="C3" s="314"/>
      <c r="D3" s="129"/>
      <c r="E3" s="129"/>
      <c r="F3" s="129"/>
      <c r="G3" s="129"/>
      <c r="H3" s="129"/>
      <c r="I3" s="129"/>
      <c r="J3" s="129"/>
      <c r="K3" s="129"/>
      <c r="L3" s="129"/>
      <c r="M3" s="129"/>
      <c r="N3" s="129"/>
      <c r="O3" s="129"/>
      <c r="P3" s="129"/>
      <c r="Q3" s="130"/>
      <c r="R3" s="136"/>
    </row>
    <row r="4" spans="1:18" ht="23.25" customHeight="1" thickTop="1" thickBot="1">
      <c r="A4" s="637"/>
      <c r="B4" s="131"/>
      <c r="C4" s="315" t="s">
        <v>146</v>
      </c>
      <c r="D4" s="184" t="s">
        <v>147</v>
      </c>
      <c r="E4" s="185" t="s">
        <v>59</v>
      </c>
      <c r="F4" s="134" t="s">
        <v>60</v>
      </c>
      <c r="G4" s="134" t="s">
        <v>61</v>
      </c>
      <c r="H4" s="134" t="s">
        <v>62</v>
      </c>
      <c r="I4" s="134" t="s">
        <v>63</v>
      </c>
      <c r="J4" s="134" t="s">
        <v>64</v>
      </c>
      <c r="K4" s="134" t="s">
        <v>65</v>
      </c>
      <c r="L4" s="134" t="s">
        <v>66</v>
      </c>
      <c r="M4" s="134" t="s">
        <v>67</v>
      </c>
      <c r="N4" s="134" t="s">
        <v>68</v>
      </c>
      <c r="O4" s="134" t="s">
        <v>69</v>
      </c>
      <c r="P4" s="134" t="s">
        <v>70</v>
      </c>
      <c r="Q4" s="135" t="s">
        <v>71</v>
      </c>
      <c r="R4" s="136"/>
    </row>
    <row r="5" spans="1:18" ht="16.5" thickTop="1" thickBot="1">
      <c r="A5" s="404"/>
      <c r="B5" s="403"/>
      <c r="C5" s="409">
        <v>1</v>
      </c>
      <c r="D5" s="379" t="s">
        <v>148</v>
      </c>
      <c r="E5" s="380">
        <f>SUMIFS('Prima Nota USCITE'!$H$5:$H$2000,'Prima Nota USCITE'!$C$5:$C$2000,E$4,'Prima Nota USCITE'!$D$5:$D$2000,$C5)</f>
        <v>0</v>
      </c>
      <c r="F5" s="380">
        <f>SUMIFS('Prima Nota USCITE'!$H$5:$H$2000,'Prima Nota USCITE'!$C$5:$C$2000,F$4,'Prima Nota USCITE'!$D$5:$D$2000,$C5)</f>
        <v>0</v>
      </c>
      <c r="G5" s="380">
        <f>SUMIFS('Prima Nota USCITE'!$H$5:$H$2000,'Prima Nota USCITE'!$C$5:$C$2000,G$4,'Prima Nota USCITE'!$D$5:$D$2000,$C5)</f>
        <v>0</v>
      </c>
      <c r="H5" s="380">
        <f>SUMIFS('Prima Nota USCITE'!$H$5:$H$2000,'Prima Nota USCITE'!$C$5:$C$2000,H$4,'Prima Nota USCITE'!$D$5:$D$2000,$C5)</f>
        <v>0</v>
      </c>
      <c r="I5" s="380">
        <f>SUMIFS('Prima Nota USCITE'!$H$5:$H$2000,'Prima Nota USCITE'!$C$5:$C$2000,I$4,'Prima Nota USCITE'!$D$5:$D$2000,$C5)</f>
        <v>0</v>
      </c>
      <c r="J5" s="380">
        <f>SUMIFS('Prima Nota USCITE'!$H$5:$H$2000,'Prima Nota USCITE'!$C$5:$C$2000,J$4,'Prima Nota USCITE'!$D$5:$D$2000,$C5)</f>
        <v>0</v>
      </c>
      <c r="K5" s="380">
        <f>SUMIFS('Prima Nota USCITE'!$H$5:$H$2000,'Prima Nota USCITE'!$C$5:$C$2000,K$4,'Prima Nota USCITE'!$D$5:$D$2000,$C5)</f>
        <v>0</v>
      </c>
      <c r="L5" s="380">
        <f>SUMIFS('Prima Nota USCITE'!$H$5:$H$2000,'Prima Nota USCITE'!$C$5:$C$2000,L$4,'Prima Nota USCITE'!$D$5:$D$2000,$C5)</f>
        <v>0</v>
      </c>
      <c r="M5" s="380">
        <f>SUMIFS('Prima Nota USCITE'!$H$5:$H$2000,'Prima Nota USCITE'!$C$5:$C$2000,M$4,'Prima Nota USCITE'!$D$5:$D$2000,$C5)</f>
        <v>0</v>
      </c>
      <c r="N5" s="380">
        <f>SUMIFS('Prima Nota USCITE'!$H$5:$H$2000,'Prima Nota USCITE'!$C$5:$C$2000,N$4,'Prima Nota USCITE'!$D$5:$D$2000,$C5)</f>
        <v>0</v>
      </c>
      <c r="O5" s="380">
        <f>SUMIFS('Prima Nota USCITE'!$H$5:$H$2000,'Prima Nota USCITE'!$C$5:$C$2000,O$4,'Prima Nota USCITE'!$D$5:$D$2000,$C5)</f>
        <v>0</v>
      </c>
      <c r="P5" s="380">
        <f>SUMIFS('Prima Nota USCITE'!$H$5:$H$2000,'Prima Nota USCITE'!$C$5:$C$2000,P$4,'Prima Nota USCITE'!$D$5:$D$2000,$C5)</f>
        <v>0</v>
      </c>
      <c r="Q5" s="381">
        <f t="shared" ref="Q5:Q91" si="0">SUM(E5:P5)</f>
        <v>0</v>
      </c>
      <c r="R5" s="136"/>
    </row>
    <row r="6" spans="1:18" ht="14.25">
      <c r="A6" s="405">
        <v>11</v>
      </c>
      <c r="B6" s="396"/>
      <c r="C6" s="411">
        <f t="shared" ref="C6:C11" si="1">A6</f>
        <v>11</v>
      </c>
      <c r="D6" s="523" t="s">
        <v>149</v>
      </c>
      <c r="E6" s="527">
        <f>SUMIFS('Prima Nota USCITE'!$H$5:$H$2000,'Prima Nota USCITE'!$C$5:$C$2000,E$4,'Prima Nota USCITE'!$D$5:$D$2000,$C6)</f>
        <v>0</v>
      </c>
      <c r="F6" s="527">
        <f>SUMIFS('Prima Nota USCITE'!$H$5:$H$2000,'Prima Nota USCITE'!$C$5:$C$2000,F$4,'Prima Nota USCITE'!$D$5:$D$2000,$C6)</f>
        <v>0</v>
      </c>
      <c r="G6" s="527">
        <f>SUMIFS('Prima Nota USCITE'!$H$5:$H$2000,'Prima Nota USCITE'!$C$5:$C$2000,G$4,'Prima Nota USCITE'!$D$5:$D$2000,$C6)</f>
        <v>0</v>
      </c>
      <c r="H6" s="527">
        <f>SUMIFS('Prima Nota USCITE'!$H$5:$H$2000,'Prima Nota USCITE'!$C$5:$C$2000,H$4,'Prima Nota USCITE'!$D$5:$D$2000,$C6)</f>
        <v>0</v>
      </c>
      <c r="I6" s="527">
        <f>SUMIFS('Prima Nota USCITE'!$H$5:$H$2000,'Prima Nota USCITE'!$C$5:$C$2000,I$4,'Prima Nota USCITE'!$D$5:$D$2000,$C6)</f>
        <v>0</v>
      </c>
      <c r="J6" s="527">
        <f>SUMIFS('Prima Nota USCITE'!$H$5:$H$2000,'Prima Nota USCITE'!$C$5:$C$2000,J$4,'Prima Nota USCITE'!$D$5:$D$2000,$C6)</f>
        <v>0</v>
      </c>
      <c r="K6" s="527">
        <f>SUMIFS('Prima Nota USCITE'!$H$5:$H$2000,'Prima Nota USCITE'!$C$5:$C$2000,K$4,'Prima Nota USCITE'!$D$5:$D$2000,$C6)</f>
        <v>0</v>
      </c>
      <c r="L6" s="527">
        <f>SUMIFS('Prima Nota USCITE'!$H$5:$H$2000,'Prima Nota USCITE'!$C$5:$C$2000,L$4,'Prima Nota USCITE'!$D$5:$D$2000,$C6)</f>
        <v>0</v>
      </c>
      <c r="M6" s="527">
        <f>SUMIFS('Prima Nota USCITE'!$H$5:$H$2000,'Prima Nota USCITE'!$C$5:$C$2000,M$4,'Prima Nota USCITE'!$D$5:$D$2000,$C6)</f>
        <v>0</v>
      </c>
      <c r="N6" s="527">
        <f>SUMIFS('Prima Nota USCITE'!$H$5:$H$2000,'Prima Nota USCITE'!$C$5:$C$2000,N$4,'Prima Nota USCITE'!$D$5:$D$2000,$C6)</f>
        <v>0</v>
      </c>
      <c r="O6" s="527">
        <f>SUMIFS('Prima Nota USCITE'!$H$5:$H$2000,'Prima Nota USCITE'!$C$5:$C$2000,O$4,'Prima Nota USCITE'!$D$5:$D$2000,$C6)</f>
        <v>0</v>
      </c>
      <c r="P6" s="527">
        <f>SUMIFS('Prima Nota USCITE'!$H$5:$H$2000,'Prima Nota USCITE'!$C$5:$C$2000,P$4,'Prima Nota USCITE'!$D$5:$D$2000,$C6)</f>
        <v>0</v>
      </c>
      <c r="Q6" s="525">
        <f t="shared" si="0"/>
        <v>0</v>
      </c>
      <c r="R6" s="136"/>
    </row>
    <row r="7" spans="1:18" ht="14.25">
      <c r="A7" s="405">
        <v>12</v>
      </c>
      <c r="B7" s="396"/>
      <c r="C7" s="411">
        <f t="shared" si="1"/>
        <v>12</v>
      </c>
      <c r="D7" s="521" t="s">
        <v>150</v>
      </c>
      <c r="E7" s="382">
        <f>SUMIFS('Prima Nota USCITE'!$H$5:$H$2000,'Prima Nota USCITE'!$C$5:$C$2000,E$4,'Prima Nota USCITE'!$D$5:$D$2000,$C7)</f>
        <v>0</v>
      </c>
      <c r="F7" s="382">
        <f>SUMIFS('Prima Nota USCITE'!$H$5:$H$2000,'Prima Nota USCITE'!$C$5:$C$2000,F$4,'Prima Nota USCITE'!$D$5:$D$2000,$C7)</f>
        <v>0</v>
      </c>
      <c r="G7" s="382">
        <f>SUMIFS('Prima Nota USCITE'!$H$5:$H$2000,'Prima Nota USCITE'!$C$5:$C$2000,G$4,'Prima Nota USCITE'!$D$5:$D$2000,$C7)</f>
        <v>0</v>
      </c>
      <c r="H7" s="382">
        <f>SUMIFS('Prima Nota USCITE'!$H$5:$H$2000,'Prima Nota USCITE'!$C$5:$C$2000,H$4,'Prima Nota USCITE'!$D$5:$D$2000,$C7)</f>
        <v>0</v>
      </c>
      <c r="I7" s="382">
        <f>SUMIFS('Prima Nota USCITE'!$H$5:$H$2000,'Prima Nota USCITE'!$C$5:$C$2000,I$4,'Prima Nota USCITE'!$D$5:$D$2000,$C7)</f>
        <v>0</v>
      </c>
      <c r="J7" s="382">
        <f>SUMIFS('Prima Nota USCITE'!$H$5:$H$2000,'Prima Nota USCITE'!$C$5:$C$2000,J$4,'Prima Nota USCITE'!$D$5:$D$2000,$C7)</f>
        <v>0</v>
      </c>
      <c r="K7" s="382">
        <f>SUMIFS('Prima Nota USCITE'!$H$5:$H$2000,'Prima Nota USCITE'!$C$5:$C$2000,K$4,'Prima Nota USCITE'!$D$5:$D$2000,$C7)</f>
        <v>0</v>
      </c>
      <c r="L7" s="382">
        <f>SUMIFS('Prima Nota USCITE'!$H$5:$H$2000,'Prima Nota USCITE'!$C$5:$C$2000,L$4,'Prima Nota USCITE'!$D$5:$D$2000,$C7)</f>
        <v>0</v>
      </c>
      <c r="M7" s="382">
        <f>SUMIFS('Prima Nota USCITE'!$H$5:$H$2000,'Prima Nota USCITE'!$C$5:$C$2000,M$4,'Prima Nota USCITE'!$D$5:$D$2000,$C7)</f>
        <v>0</v>
      </c>
      <c r="N7" s="382">
        <f>SUMIFS('Prima Nota USCITE'!$H$5:$H$2000,'Prima Nota USCITE'!$C$5:$C$2000,N$4,'Prima Nota USCITE'!$D$5:$D$2000,$C7)</f>
        <v>0</v>
      </c>
      <c r="O7" s="382">
        <f>SUMIFS('Prima Nota USCITE'!$H$5:$H$2000,'Prima Nota USCITE'!$C$5:$C$2000,O$4,'Prima Nota USCITE'!$D$5:$D$2000,$C7)</f>
        <v>0</v>
      </c>
      <c r="P7" s="382">
        <f>SUMIFS('Prima Nota USCITE'!$H$5:$H$2000,'Prima Nota USCITE'!$C$5:$C$2000,P$4,'Prima Nota USCITE'!$D$5:$D$2000,$C7)</f>
        <v>0</v>
      </c>
      <c r="Q7" s="522">
        <f>SUM(E7:P7)</f>
        <v>0</v>
      </c>
      <c r="R7" s="136"/>
    </row>
    <row r="8" spans="1:18" ht="14.25">
      <c r="A8" s="405">
        <v>13</v>
      </c>
      <c r="B8" s="396"/>
      <c r="C8" s="411">
        <f t="shared" si="1"/>
        <v>13</v>
      </c>
      <c r="D8" s="521" t="s">
        <v>151</v>
      </c>
      <c r="E8" s="382">
        <f>SUMIFS('Prima Nota USCITE'!$H$5:$H$2000,'Prima Nota USCITE'!$C$5:$C$2000,E$4,'Prima Nota USCITE'!$D$5:$D$2000,$C8)</f>
        <v>0</v>
      </c>
      <c r="F8" s="382">
        <f>SUMIFS('Prima Nota USCITE'!$H$5:$H$2000,'Prima Nota USCITE'!$C$5:$C$2000,F$4,'Prima Nota USCITE'!$D$5:$D$2000,$C8)</f>
        <v>0</v>
      </c>
      <c r="G8" s="382">
        <f>SUMIFS('Prima Nota USCITE'!$H$5:$H$2000,'Prima Nota USCITE'!$C$5:$C$2000,G$4,'Prima Nota USCITE'!$D$5:$D$2000,$C8)</f>
        <v>0</v>
      </c>
      <c r="H8" s="382">
        <f>SUMIFS('Prima Nota USCITE'!$H$5:$H$2000,'Prima Nota USCITE'!$C$5:$C$2000,H$4,'Prima Nota USCITE'!$D$5:$D$2000,$C8)</f>
        <v>0</v>
      </c>
      <c r="I8" s="382">
        <f>SUMIFS('Prima Nota USCITE'!$H$5:$H$2000,'Prima Nota USCITE'!$C$5:$C$2000,I$4,'Prima Nota USCITE'!$D$5:$D$2000,$C8)</f>
        <v>0</v>
      </c>
      <c r="J8" s="382">
        <f>SUMIFS('Prima Nota USCITE'!$H$5:$H$2000,'Prima Nota USCITE'!$C$5:$C$2000,J$4,'Prima Nota USCITE'!$D$5:$D$2000,$C8)</f>
        <v>0</v>
      </c>
      <c r="K8" s="382">
        <f>SUMIFS('Prima Nota USCITE'!$H$5:$H$2000,'Prima Nota USCITE'!$C$5:$C$2000,K$4,'Prima Nota USCITE'!$D$5:$D$2000,$C8)</f>
        <v>0</v>
      </c>
      <c r="L8" s="382">
        <f>SUMIFS('Prima Nota USCITE'!$H$5:$H$2000,'Prima Nota USCITE'!$C$5:$C$2000,L$4,'Prima Nota USCITE'!$D$5:$D$2000,$C8)</f>
        <v>0</v>
      </c>
      <c r="M8" s="382">
        <f>SUMIFS('Prima Nota USCITE'!$H$5:$H$2000,'Prima Nota USCITE'!$C$5:$C$2000,M$4,'Prima Nota USCITE'!$D$5:$D$2000,$C8)</f>
        <v>0</v>
      </c>
      <c r="N8" s="382">
        <f>SUMIFS('Prima Nota USCITE'!$H$5:$H$2000,'Prima Nota USCITE'!$C$5:$C$2000,N$4,'Prima Nota USCITE'!$D$5:$D$2000,$C8)</f>
        <v>0</v>
      </c>
      <c r="O8" s="382">
        <f>SUMIFS('Prima Nota USCITE'!$H$5:$H$2000,'Prima Nota USCITE'!$C$5:$C$2000,O$4,'Prima Nota USCITE'!$D$5:$D$2000,$C8)</f>
        <v>0</v>
      </c>
      <c r="P8" s="382">
        <f>SUMIFS('Prima Nota USCITE'!$H$5:$H$2000,'Prima Nota USCITE'!$C$5:$C$2000,P$4,'Prima Nota USCITE'!$D$5:$D$2000,$C8)</f>
        <v>0</v>
      </c>
      <c r="Q8" s="522">
        <f>SUM(E8:P8)</f>
        <v>0</v>
      </c>
      <c r="R8" s="136"/>
    </row>
    <row r="9" spans="1:18" ht="14.25">
      <c r="A9" s="405">
        <v>14</v>
      </c>
      <c r="B9" s="396"/>
      <c r="C9" s="411">
        <f t="shared" si="1"/>
        <v>14</v>
      </c>
      <c r="D9" s="521" t="s">
        <v>152</v>
      </c>
      <c r="E9" s="382">
        <f>SUMIFS('Prima Nota USCITE'!$H$5:$H$2000,'Prima Nota USCITE'!$C$5:$C$2000,E$4,'Prima Nota USCITE'!$D$5:$D$2000,$C9)</f>
        <v>0</v>
      </c>
      <c r="F9" s="382">
        <f>SUMIFS('Prima Nota USCITE'!$H$5:$H$2000,'Prima Nota USCITE'!$C$5:$C$2000,F$4,'Prima Nota USCITE'!$D$5:$D$2000,$C9)</f>
        <v>0</v>
      </c>
      <c r="G9" s="382">
        <f>SUMIFS('Prima Nota USCITE'!$H$5:$H$2000,'Prima Nota USCITE'!$C$5:$C$2000,G$4,'Prima Nota USCITE'!$D$5:$D$2000,$C9)</f>
        <v>0</v>
      </c>
      <c r="H9" s="382">
        <f>SUMIFS('Prima Nota USCITE'!$H$5:$H$2000,'Prima Nota USCITE'!$C$5:$C$2000,H$4,'Prima Nota USCITE'!$D$5:$D$2000,$C9)</f>
        <v>0</v>
      </c>
      <c r="I9" s="382">
        <f>SUMIFS('Prima Nota USCITE'!$H$5:$H$2000,'Prima Nota USCITE'!$C$5:$C$2000,I$4,'Prima Nota USCITE'!$D$5:$D$2000,$C9)</f>
        <v>0</v>
      </c>
      <c r="J9" s="382">
        <f>SUMIFS('Prima Nota USCITE'!$H$5:$H$2000,'Prima Nota USCITE'!$C$5:$C$2000,J$4,'Prima Nota USCITE'!$D$5:$D$2000,$C9)</f>
        <v>0</v>
      </c>
      <c r="K9" s="382">
        <f>SUMIFS('Prima Nota USCITE'!$H$5:$H$2000,'Prima Nota USCITE'!$C$5:$C$2000,K$4,'Prima Nota USCITE'!$D$5:$D$2000,$C9)</f>
        <v>0</v>
      </c>
      <c r="L9" s="382">
        <f>SUMIFS('Prima Nota USCITE'!$H$5:$H$2000,'Prima Nota USCITE'!$C$5:$C$2000,L$4,'Prima Nota USCITE'!$D$5:$D$2000,$C9)</f>
        <v>0</v>
      </c>
      <c r="M9" s="382">
        <f>SUMIFS('Prima Nota USCITE'!$H$5:$H$2000,'Prima Nota USCITE'!$C$5:$C$2000,M$4,'Prima Nota USCITE'!$D$5:$D$2000,$C9)</f>
        <v>0</v>
      </c>
      <c r="N9" s="382">
        <f>SUMIFS('Prima Nota USCITE'!$H$5:$H$2000,'Prima Nota USCITE'!$C$5:$C$2000,N$4,'Prima Nota USCITE'!$D$5:$D$2000,$C9)</f>
        <v>0</v>
      </c>
      <c r="O9" s="382">
        <f>SUMIFS('Prima Nota USCITE'!$H$5:$H$2000,'Prima Nota USCITE'!$C$5:$C$2000,O$4,'Prima Nota USCITE'!$D$5:$D$2000,$C9)</f>
        <v>0</v>
      </c>
      <c r="P9" s="382">
        <f>SUMIFS('Prima Nota USCITE'!$H$5:$H$2000,'Prima Nota USCITE'!$C$5:$C$2000,P$4,'Prima Nota USCITE'!$D$5:$D$2000,$C9)</f>
        <v>0</v>
      </c>
      <c r="Q9" s="522">
        <f>SUM(E9:P9)</f>
        <v>0</v>
      </c>
      <c r="R9" s="136"/>
    </row>
    <row r="10" spans="1:18" ht="14.25">
      <c r="A10" s="405">
        <v>15</v>
      </c>
      <c r="B10" s="397"/>
      <c r="C10" s="411">
        <f t="shared" si="1"/>
        <v>15</v>
      </c>
      <c r="D10" s="521" t="s">
        <v>153</v>
      </c>
      <c r="E10" s="382">
        <f>SUMIFS('Prima Nota USCITE'!$H$5:$H$2000,'Prima Nota USCITE'!$C$5:$C$2000,E$4,'Prima Nota USCITE'!$D$5:$D$2000,$C10)</f>
        <v>0</v>
      </c>
      <c r="F10" s="382">
        <f>SUMIFS('Prima Nota USCITE'!$H$5:$H$2000,'Prima Nota USCITE'!$C$5:$C$2000,F$4,'Prima Nota USCITE'!$D$5:$D$2000,$C10)</f>
        <v>0</v>
      </c>
      <c r="G10" s="382">
        <f>SUMIFS('Prima Nota USCITE'!$H$5:$H$2000,'Prima Nota USCITE'!$C$5:$C$2000,G$4,'Prima Nota USCITE'!$D$5:$D$2000,$C10)</f>
        <v>0</v>
      </c>
      <c r="H10" s="382">
        <f>SUMIFS('Prima Nota USCITE'!$H$5:$H$2000,'Prima Nota USCITE'!$C$5:$C$2000,H$4,'Prima Nota USCITE'!$D$5:$D$2000,$C10)</f>
        <v>0</v>
      </c>
      <c r="I10" s="382">
        <f>SUMIFS('Prima Nota USCITE'!$H$5:$H$2000,'Prima Nota USCITE'!$C$5:$C$2000,I$4,'Prima Nota USCITE'!$D$5:$D$2000,$C10)</f>
        <v>0</v>
      </c>
      <c r="J10" s="382">
        <f>SUMIFS('Prima Nota USCITE'!$H$5:$H$2000,'Prima Nota USCITE'!$C$5:$C$2000,J$4,'Prima Nota USCITE'!$D$5:$D$2000,$C10)</f>
        <v>0</v>
      </c>
      <c r="K10" s="382">
        <f>SUMIFS('Prima Nota USCITE'!$H$5:$H$2000,'Prima Nota USCITE'!$C$5:$C$2000,K$4,'Prima Nota USCITE'!$D$5:$D$2000,$C10)</f>
        <v>0</v>
      </c>
      <c r="L10" s="382">
        <f>SUMIFS('Prima Nota USCITE'!$H$5:$H$2000,'Prima Nota USCITE'!$C$5:$C$2000,L$4,'Prima Nota USCITE'!$D$5:$D$2000,$C10)</f>
        <v>0</v>
      </c>
      <c r="M10" s="382">
        <f>SUMIFS('Prima Nota USCITE'!$H$5:$H$2000,'Prima Nota USCITE'!$C$5:$C$2000,M$4,'Prima Nota USCITE'!$D$5:$D$2000,$C10)</f>
        <v>0</v>
      </c>
      <c r="N10" s="382">
        <f>SUMIFS('Prima Nota USCITE'!$H$5:$H$2000,'Prima Nota USCITE'!$C$5:$C$2000,N$4,'Prima Nota USCITE'!$D$5:$D$2000,$C10)</f>
        <v>0</v>
      </c>
      <c r="O10" s="382">
        <f>SUMIFS('Prima Nota USCITE'!$H$5:$H$2000,'Prima Nota USCITE'!$C$5:$C$2000,O$4,'Prima Nota USCITE'!$D$5:$D$2000,$C10)</f>
        <v>0</v>
      </c>
      <c r="P10" s="382">
        <f>SUMIFS('Prima Nota USCITE'!$H$5:$H$2000,'Prima Nota USCITE'!$C$5:$C$2000,P$4,'Prima Nota USCITE'!$D$5:$D$2000,$C10)</f>
        <v>0</v>
      </c>
      <c r="Q10" s="522">
        <f t="shared" si="0"/>
        <v>0</v>
      </c>
      <c r="R10" s="136"/>
    </row>
    <row r="11" spans="1:18" ht="15" thickBot="1">
      <c r="A11" s="405">
        <v>16</v>
      </c>
      <c r="B11" s="396"/>
      <c r="C11" s="412">
        <f t="shared" si="1"/>
        <v>16</v>
      </c>
      <c r="D11" s="524" t="s">
        <v>154</v>
      </c>
      <c r="E11" s="528">
        <f>SUMIFS('Prima Nota USCITE'!$H$5:$H$2000,'Prima Nota USCITE'!$C$5:$C$2000,E$4,'Prima Nota USCITE'!$D$5:$D$2000,$C11)</f>
        <v>0</v>
      </c>
      <c r="F11" s="528">
        <f>SUMIFS('Prima Nota USCITE'!$H$5:$H$2000,'Prima Nota USCITE'!$C$5:$C$2000,F$4,'Prima Nota USCITE'!$D$5:$D$2000,$C11)</f>
        <v>0</v>
      </c>
      <c r="G11" s="528">
        <f>SUMIFS('Prima Nota USCITE'!$H$5:$H$2000,'Prima Nota USCITE'!$C$5:$C$2000,G$4,'Prima Nota USCITE'!$D$5:$D$2000,$C11)</f>
        <v>0</v>
      </c>
      <c r="H11" s="528">
        <f>SUMIFS('Prima Nota USCITE'!$H$5:$H$2000,'Prima Nota USCITE'!$C$5:$C$2000,H$4,'Prima Nota USCITE'!$D$5:$D$2000,$C11)</f>
        <v>0</v>
      </c>
      <c r="I11" s="528">
        <f>SUMIFS('Prima Nota USCITE'!$H$5:$H$2000,'Prima Nota USCITE'!$C$5:$C$2000,I$4,'Prima Nota USCITE'!$D$5:$D$2000,$C11)</f>
        <v>0</v>
      </c>
      <c r="J11" s="528">
        <f>SUMIFS('Prima Nota USCITE'!$H$5:$H$2000,'Prima Nota USCITE'!$C$5:$C$2000,J$4,'Prima Nota USCITE'!$D$5:$D$2000,$C11)</f>
        <v>0</v>
      </c>
      <c r="K11" s="528">
        <f>SUMIFS('Prima Nota USCITE'!$H$5:$H$2000,'Prima Nota USCITE'!$C$5:$C$2000,K$4,'Prima Nota USCITE'!$D$5:$D$2000,$C11)</f>
        <v>0</v>
      </c>
      <c r="L11" s="528">
        <f>SUMIFS('Prima Nota USCITE'!$H$5:$H$2000,'Prima Nota USCITE'!$C$5:$C$2000,L$4,'Prima Nota USCITE'!$D$5:$D$2000,$C11)</f>
        <v>0</v>
      </c>
      <c r="M11" s="528">
        <f>SUMIFS('Prima Nota USCITE'!$H$5:$H$2000,'Prima Nota USCITE'!$C$5:$C$2000,M$4,'Prima Nota USCITE'!$D$5:$D$2000,$C11)</f>
        <v>0</v>
      </c>
      <c r="N11" s="528">
        <f>SUMIFS('Prima Nota USCITE'!$H$5:$H$2000,'Prima Nota USCITE'!$C$5:$C$2000,N$4,'Prima Nota USCITE'!$D$5:$D$2000,$C11)</f>
        <v>0</v>
      </c>
      <c r="O11" s="528">
        <f>SUMIFS('Prima Nota USCITE'!$H$5:$H$2000,'Prima Nota USCITE'!$C$5:$C$2000,O$4,'Prima Nota USCITE'!$D$5:$D$2000,$C11)</f>
        <v>0</v>
      </c>
      <c r="P11" s="528">
        <f>SUMIFS('Prima Nota USCITE'!$H$5:$H$2000,'Prima Nota USCITE'!$C$5:$C$2000,P$4,'Prima Nota USCITE'!$D$5:$D$2000,$C11)</f>
        <v>0</v>
      </c>
      <c r="Q11" s="526">
        <f t="shared" si="0"/>
        <v>0</v>
      </c>
      <c r="R11" s="136"/>
    </row>
    <row r="12" spans="1:18" s="297" customFormat="1" ht="16.5" thickTop="1" thickBot="1">
      <c r="A12" s="406"/>
      <c r="B12" s="323">
        <v>1</v>
      </c>
      <c r="C12" s="357"/>
      <c r="D12" s="384" t="s">
        <v>155</v>
      </c>
      <c r="E12" s="385">
        <f>SUM(E$5:E$11)</f>
        <v>0</v>
      </c>
      <c r="F12" s="385">
        <f t="shared" ref="F12:P12" si="2">SUM(F$5:F$11)</f>
        <v>0</v>
      </c>
      <c r="G12" s="385">
        <f t="shared" si="2"/>
        <v>0</v>
      </c>
      <c r="H12" s="385">
        <f t="shared" si="2"/>
        <v>0</v>
      </c>
      <c r="I12" s="385">
        <f t="shared" si="2"/>
        <v>0</v>
      </c>
      <c r="J12" s="385">
        <f t="shared" si="2"/>
        <v>0</v>
      </c>
      <c r="K12" s="385">
        <f t="shared" si="2"/>
        <v>0</v>
      </c>
      <c r="L12" s="385">
        <f t="shared" si="2"/>
        <v>0</v>
      </c>
      <c r="M12" s="385">
        <f t="shared" si="2"/>
        <v>0</v>
      </c>
      <c r="N12" s="385">
        <f t="shared" si="2"/>
        <v>0</v>
      </c>
      <c r="O12" s="385">
        <f t="shared" si="2"/>
        <v>0</v>
      </c>
      <c r="P12" s="385">
        <f t="shared" si="2"/>
        <v>0</v>
      </c>
      <c r="Q12" s="386">
        <f t="shared" si="0"/>
        <v>0</v>
      </c>
      <c r="R12" s="387">
        <f>SUM(Q5:Q11)</f>
        <v>0</v>
      </c>
    </row>
    <row r="13" spans="1:18" ht="16.5" thickTop="1" thickBot="1">
      <c r="A13" s="407"/>
      <c r="B13" s="403"/>
      <c r="C13" s="409">
        <v>2</v>
      </c>
      <c r="D13" s="379" t="s">
        <v>156</v>
      </c>
      <c r="E13" s="380">
        <f>SUMIFS('Prima Nota USCITE'!$H$5:$H$2000,'Prima Nota USCITE'!$C$5:$C$2000,E$4,'Prima Nota USCITE'!$D$5:$D$2000,$C13)</f>
        <v>0</v>
      </c>
      <c r="F13" s="380">
        <f>SUMIFS('Prima Nota USCITE'!$H$5:$H$2000,'Prima Nota USCITE'!$C$5:$C$2000,F$4,'Prima Nota USCITE'!$D$5:$D$2000,$C13)</f>
        <v>0</v>
      </c>
      <c r="G13" s="380">
        <f>SUMIFS('Prima Nota USCITE'!$H$5:$H$2000,'Prima Nota USCITE'!$C$5:$C$2000,G$4,'Prima Nota USCITE'!$D$5:$D$2000,$C13)</f>
        <v>0</v>
      </c>
      <c r="H13" s="380">
        <f>SUMIFS('Prima Nota USCITE'!$H$5:$H$2000,'Prima Nota USCITE'!$C$5:$C$2000,H$4,'Prima Nota USCITE'!$D$5:$D$2000,$C13)</f>
        <v>0</v>
      </c>
      <c r="I13" s="380">
        <f>SUMIFS('Prima Nota USCITE'!$H$5:$H$2000,'Prima Nota USCITE'!$C$5:$C$2000,I$4,'Prima Nota USCITE'!$D$5:$D$2000,$C13)</f>
        <v>0</v>
      </c>
      <c r="J13" s="380">
        <f>SUMIFS('Prima Nota USCITE'!$H$5:$H$2000,'Prima Nota USCITE'!$C$5:$C$2000,J$4,'Prima Nota USCITE'!$D$5:$D$2000,$C13)</f>
        <v>0</v>
      </c>
      <c r="K13" s="380">
        <f>SUMIFS('Prima Nota USCITE'!$H$5:$H$2000,'Prima Nota USCITE'!$C$5:$C$2000,K$4,'Prima Nota USCITE'!$D$5:$D$2000,$C13)</f>
        <v>0</v>
      </c>
      <c r="L13" s="380">
        <f>SUMIFS('Prima Nota USCITE'!$H$5:$H$2000,'Prima Nota USCITE'!$C$5:$C$2000,L$4,'Prima Nota USCITE'!$D$5:$D$2000,$C13)</f>
        <v>0</v>
      </c>
      <c r="M13" s="380">
        <f>SUMIFS('Prima Nota USCITE'!$H$5:$H$2000,'Prima Nota USCITE'!$C$5:$C$2000,M$4,'Prima Nota USCITE'!$D$5:$D$2000,$C13)</f>
        <v>0</v>
      </c>
      <c r="N13" s="380">
        <f>SUMIFS('Prima Nota USCITE'!$H$5:$H$2000,'Prima Nota USCITE'!$C$5:$C$2000,N$4,'Prima Nota USCITE'!$D$5:$D$2000,$C13)</f>
        <v>0</v>
      </c>
      <c r="O13" s="380">
        <f>SUMIFS('Prima Nota USCITE'!$H$5:$H$2000,'Prima Nota USCITE'!$C$5:$C$2000,O$4,'Prima Nota USCITE'!$D$5:$D$2000,$C13)</f>
        <v>0</v>
      </c>
      <c r="P13" s="380">
        <f>SUMIFS('Prima Nota USCITE'!$H$5:$H$2000,'Prima Nota USCITE'!$C$5:$C$2000,P$4,'Prima Nota USCITE'!$D$5:$D$2000,$C13)</f>
        <v>0</v>
      </c>
      <c r="Q13" s="381">
        <f t="shared" si="0"/>
        <v>0</v>
      </c>
      <c r="R13" s="136"/>
    </row>
    <row r="14" spans="1:18" ht="15">
      <c r="A14" s="405"/>
      <c r="B14" s="328"/>
      <c r="C14" s="410">
        <f t="shared" ref="C14:C22" si="3">A14</f>
        <v>0</v>
      </c>
      <c r="D14" s="489" t="s">
        <v>157</v>
      </c>
      <c r="E14" s="382">
        <f>SUMIFS('Prima Nota USCITE'!$H$5:$H$2000,'Prima Nota USCITE'!$C$5:$C$2000,E$4,'Prima Nota USCITE'!$D$5:$D$2000,$C14)</f>
        <v>0</v>
      </c>
      <c r="F14" s="382">
        <f>SUMIFS('Prima Nota USCITE'!$H$5:$H$2000,'Prima Nota USCITE'!$C$5:$C$2000,F$4,'Prima Nota USCITE'!$D$5:$D$2000,$C14)</f>
        <v>0</v>
      </c>
      <c r="G14" s="382">
        <f>SUMIFS('Prima Nota USCITE'!$H$5:$H$2000,'Prima Nota USCITE'!$C$5:$C$2000,G$4,'Prima Nota USCITE'!$D$5:$D$2000,$C14)</f>
        <v>0</v>
      </c>
      <c r="H14" s="382">
        <f>SUMIFS('Prima Nota USCITE'!$H$5:$H$2000,'Prima Nota USCITE'!$C$5:$C$2000,H$4,'Prima Nota USCITE'!$D$5:$D$2000,$C14)</f>
        <v>0</v>
      </c>
      <c r="I14" s="382">
        <f>SUMIFS('Prima Nota USCITE'!$H$5:$H$2000,'Prima Nota USCITE'!$C$5:$C$2000,I$4,'Prima Nota USCITE'!$D$5:$D$2000,$C14)</f>
        <v>0</v>
      </c>
      <c r="J14" s="382">
        <f>SUMIFS('Prima Nota USCITE'!$H$5:$H$2000,'Prima Nota USCITE'!$C$5:$C$2000,J$4,'Prima Nota USCITE'!$D$5:$D$2000,$C14)</f>
        <v>0</v>
      </c>
      <c r="K14" s="382">
        <f>SUMIFS('Prima Nota USCITE'!$H$5:$H$2000,'Prima Nota USCITE'!$C$5:$C$2000,K$4,'Prima Nota USCITE'!$D$5:$D$2000,$C14)</f>
        <v>0</v>
      </c>
      <c r="L14" s="382">
        <f>SUMIFS('Prima Nota USCITE'!$H$5:$H$2000,'Prima Nota USCITE'!$C$5:$C$2000,L$4,'Prima Nota USCITE'!$D$5:$D$2000,$C14)</f>
        <v>0</v>
      </c>
      <c r="M14" s="382">
        <f>SUMIFS('Prima Nota USCITE'!$H$5:$H$2000,'Prima Nota USCITE'!$C$5:$C$2000,M$4,'Prima Nota USCITE'!$D$5:$D$2000,$C14)</f>
        <v>0</v>
      </c>
      <c r="N14" s="382">
        <f>SUMIFS('Prima Nota USCITE'!$H$5:$H$2000,'Prima Nota USCITE'!$C$5:$C$2000,N$4,'Prima Nota USCITE'!$D$5:$D$2000,$C14)</f>
        <v>0</v>
      </c>
      <c r="O14" s="382">
        <f>SUMIFS('Prima Nota USCITE'!$H$5:$H$2000,'Prima Nota USCITE'!$C$5:$C$2000,O$4,'Prima Nota USCITE'!$D$5:$D$2000,$C14)</f>
        <v>0</v>
      </c>
      <c r="P14" s="382">
        <f>SUMIFS('Prima Nota USCITE'!$H$5:$H$2000,'Prima Nota USCITE'!$C$5:$C$2000,P$4,'Prima Nota USCITE'!$D$5:$D$2000,$C14)</f>
        <v>0</v>
      </c>
      <c r="Q14" s="383">
        <f t="shared" si="0"/>
        <v>0</v>
      </c>
      <c r="R14" s="136"/>
    </row>
    <row r="15" spans="1:18" ht="15">
      <c r="A15" s="405"/>
      <c r="B15" s="328"/>
      <c r="C15" s="410">
        <f t="shared" si="3"/>
        <v>0</v>
      </c>
      <c r="D15" s="489" t="s">
        <v>158</v>
      </c>
      <c r="E15" s="382">
        <f>SUMIFS('Prima Nota USCITE'!$H$5:$H$2000,'Prima Nota USCITE'!$C$5:$C$2000,E$4,'Prima Nota USCITE'!$D$5:$D$2000,$C15)</f>
        <v>0</v>
      </c>
      <c r="F15" s="382">
        <f>SUMIFS('Prima Nota USCITE'!$H$5:$H$2000,'Prima Nota USCITE'!$C$5:$C$2000,F$4,'Prima Nota USCITE'!$D$5:$D$2000,$C15)</f>
        <v>0</v>
      </c>
      <c r="G15" s="382">
        <f>SUMIFS('Prima Nota USCITE'!$H$5:$H$2000,'Prima Nota USCITE'!$C$5:$C$2000,G$4,'Prima Nota USCITE'!$D$5:$D$2000,$C15)</f>
        <v>0</v>
      </c>
      <c r="H15" s="382">
        <f>SUMIFS('Prima Nota USCITE'!$H$5:$H$2000,'Prima Nota USCITE'!$C$5:$C$2000,H$4,'Prima Nota USCITE'!$D$5:$D$2000,$C15)</f>
        <v>0</v>
      </c>
      <c r="I15" s="382">
        <f>SUMIFS('Prima Nota USCITE'!$H$5:$H$2000,'Prima Nota USCITE'!$C$5:$C$2000,I$4,'Prima Nota USCITE'!$D$5:$D$2000,$C15)</f>
        <v>0</v>
      </c>
      <c r="J15" s="382">
        <f>SUMIFS('Prima Nota USCITE'!$H$5:$H$2000,'Prima Nota USCITE'!$C$5:$C$2000,J$4,'Prima Nota USCITE'!$D$5:$D$2000,$C15)</f>
        <v>0</v>
      </c>
      <c r="K15" s="382">
        <f>SUMIFS('Prima Nota USCITE'!$H$5:$H$2000,'Prima Nota USCITE'!$C$5:$C$2000,K$4,'Prima Nota USCITE'!$D$5:$D$2000,$C15)</f>
        <v>0</v>
      </c>
      <c r="L15" s="382">
        <f>SUMIFS('Prima Nota USCITE'!$H$5:$H$2000,'Prima Nota USCITE'!$C$5:$C$2000,L$4,'Prima Nota USCITE'!$D$5:$D$2000,$C15)</f>
        <v>0</v>
      </c>
      <c r="M15" s="382">
        <f>SUMIFS('Prima Nota USCITE'!$H$5:$H$2000,'Prima Nota USCITE'!$C$5:$C$2000,M$4,'Prima Nota USCITE'!$D$5:$D$2000,$C15)</f>
        <v>0</v>
      </c>
      <c r="N15" s="382">
        <f>SUMIFS('Prima Nota USCITE'!$H$5:$H$2000,'Prima Nota USCITE'!$C$5:$C$2000,N$4,'Prima Nota USCITE'!$D$5:$D$2000,$C15)</f>
        <v>0</v>
      </c>
      <c r="O15" s="382">
        <f>SUMIFS('Prima Nota USCITE'!$H$5:$H$2000,'Prima Nota USCITE'!$C$5:$C$2000,O$4,'Prima Nota USCITE'!$D$5:$D$2000,$C15)</f>
        <v>0</v>
      </c>
      <c r="P15" s="382">
        <f>SUMIFS('Prima Nota USCITE'!$H$5:$H$2000,'Prima Nota USCITE'!$C$5:$C$2000,P$4,'Prima Nota USCITE'!$D$5:$D$2000,$C15)</f>
        <v>0</v>
      </c>
      <c r="Q15" s="383">
        <f>SUM(E15:P15)</f>
        <v>0</v>
      </c>
      <c r="R15" s="136"/>
    </row>
    <row r="16" spans="1:18" ht="15">
      <c r="A16" s="405"/>
      <c r="B16" s="328"/>
      <c r="C16" s="410">
        <f t="shared" si="3"/>
        <v>0</v>
      </c>
      <c r="D16" s="489" t="s">
        <v>159</v>
      </c>
      <c r="E16" s="382">
        <f>SUMIFS('Prima Nota USCITE'!$H$5:$H$2000,'Prima Nota USCITE'!$C$5:$C$2000,E$4,'Prima Nota USCITE'!$D$5:$D$2000,$C16)</f>
        <v>0</v>
      </c>
      <c r="F16" s="382">
        <f>SUMIFS('Prima Nota USCITE'!$H$5:$H$2000,'Prima Nota USCITE'!$C$5:$C$2000,F$4,'Prima Nota USCITE'!$D$5:$D$2000,$C16)</f>
        <v>0</v>
      </c>
      <c r="G16" s="382">
        <f>SUMIFS('Prima Nota USCITE'!$H$5:$H$2000,'Prima Nota USCITE'!$C$5:$C$2000,G$4,'Prima Nota USCITE'!$D$5:$D$2000,$C16)</f>
        <v>0</v>
      </c>
      <c r="H16" s="382">
        <f>SUMIFS('Prima Nota USCITE'!$H$5:$H$2000,'Prima Nota USCITE'!$C$5:$C$2000,H$4,'Prima Nota USCITE'!$D$5:$D$2000,$C16)</f>
        <v>0</v>
      </c>
      <c r="I16" s="382">
        <f>SUMIFS('Prima Nota USCITE'!$H$5:$H$2000,'Prima Nota USCITE'!$C$5:$C$2000,I$4,'Prima Nota USCITE'!$D$5:$D$2000,$C16)</f>
        <v>0</v>
      </c>
      <c r="J16" s="382">
        <f>SUMIFS('Prima Nota USCITE'!$H$5:$H$2000,'Prima Nota USCITE'!$C$5:$C$2000,J$4,'Prima Nota USCITE'!$D$5:$D$2000,$C16)</f>
        <v>0</v>
      </c>
      <c r="K16" s="382">
        <f>SUMIFS('Prima Nota USCITE'!$H$5:$H$2000,'Prima Nota USCITE'!$C$5:$C$2000,K$4,'Prima Nota USCITE'!$D$5:$D$2000,$C16)</f>
        <v>0</v>
      </c>
      <c r="L16" s="382">
        <f>SUMIFS('Prima Nota USCITE'!$H$5:$H$2000,'Prima Nota USCITE'!$C$5:$C$2000,L$4,'Prima Nota USCITE'!$D$5:$D$2000,$C16)</f>
        <v>0</v>
      </c>
      <c r="M16" s="382">
        <f>SUMIFS('Prima Nota USCITE'!$H$5:$H$2000,'Prima Nota USCITE'!$C$5:$C$2000,M$4,'Prima Nota USCITE'!$D$5:$D$2000,$C16)</f>
        <v>0</v>
      </c>
      <c r="N16" s="382">
        <f>SUMIFS('Prima Nota USCITE'!$H$5:$H$2000,'Prima Nota USCITE'!$C$5:$C$2000,N$4,'Prima Nota USCITE'!$D$5:$D$2000,$C16)</f>
        <v>0</v>
      </c>
      <c r="O16" s="382">
        <f>SUMIFS('Prima Nota USCITE'!$H$5:$H$2000,'Prima Nota USCITE'!$C$5:$C$2000,O$4,'Prima Nota USCITE'!$D$5:$D$2000,$C16)</f>
        <v>0</v>
      </c>
      <c r="P16" s="382">
        <f>SUMIFS('Prima Nota USCITE'!$H$5:$H$2000,'Prima Nota USCITE'!$C$5:$C$2000,P$4,'Prima Nota USCITE'!$D$5:$D$2000,$C16)</f>
        <v>0</v>
      </c>
      <c r="Q16" s="383">
        <f>SUM(E16:P16)</f>
        <v>0</v>
      </c>
      <c r="R16" s="136"/>
    </row>
    <row r="17" spans="1:18" ht="15">
      <c r="A17" s="405"/>
      <c r="B17" s="328"/>
      <c r="C17" s="410">
        <f t="shared" si="3"/>
        <v>0</v>
      </c>
      <c r="D17" s="489" t="s">
        <v>160</v>
      </c>
      <c r="E17" s="382">
        <f>SUMIFS('Prima Nota USCITE'!$H$5:$H$2000,'Prima Nota USCITE'!$C$5:$C$2000,E$4,'Prima Nota USCITE'!$D$5:$D$2000,$C17)</f>
        <v>0</v>
      </c>
      <c r="F17" s="382">
        <f>SUMIFS('Prima Nota USCITE'!$H$5:$H$2000,'Prima Nota USCITE'!$C$5:$C$2000,F$4,'Prima Nota USCITE'!$D$5:$D$2000,$C17)</f>
        <v>0</v>
      </c>
      <c r="G17" s="382">
        <f>SUMIFS('Prima Nota USCITE'!$H$5:$H$2000,'Prima Nota USCITE'!$C$5:$C$2000,G$4,'Prima Nota USCITE'!$D$5:$D$2000,$C17)</f>
        <v>0</v>
      </c>
      <c r="H17" s="382">
        <f>SUMIFS('Prima Nota USCITE'!$H$5:$H$2000,'Prima Nota USCITE'!$C$5:$C$2000,H$4,'Prima Nota USCITE'!$D$5:$D$2000,$C17)</f>
        <v>0</v>
      </c>
      <c r="I17" s="382">
        <f>SUMIFS('Prima Nota USCITE'!$H$5:$H$2000,'Prima Nota USCITE'!$C$5:$C$2000,I$4,'Prima Nota USCITE'!$D$5:$D$2000,$C17)</f>
        <v>0</v>
      </c>
      <c r="J17" s="382">
        <f>SUMIFS('Prima Nota USCITE'!$H$5:$H$2000,'Prima Nota USCITE'!$C$5:$C$2000,J$4,'Prima Nota USCITE'!$D$5:$D$2000,$C17)</f>
        <v>0</v>
      </c>
      <c r="K17" s="382">
        <f>SUMIFS('Prima Nota USCITE'!$H$5:$H$2000,'Prima Nota USCITE'!$C$5:$C$2000,K$4,'Prima Nota USCITE'!$D$5:$D$2000,$C17)</f>
        <v>0</v>
      </c>
      <c r="L17" s="382">
        <f>SUMIFS('Prima Nota USCITE'!$H$5:$H$2000,'Prima Nota USCITE'!$C$5:$C$2000,L$4,'Prima Nota USCITE'!$D$5:$D$2000,$C17)</f>
        <v>0</v>
      </c>
      <c r="M17" s="382">
        <f>SUMIFS('Prima Nota USCITE'!$H$5:$H$2000,'Prima Nota USCITE'!$C$5:$C$2000,M$4,'Prima Nota USCITE'!$D$5:$D$2000,$C17)</f>
        <v>0</v>
      </c>
      <c r="N17" s="382">
        <f>SUMIFS('Prima Nota USCITE'!$H$5:$H$2000,'Prima Nota USCITE'!$C$5:$C$2000,N$4,'Prima Nota USCITE'!$D$5:$D$2000,$C17)</f>
        <v>0</v>
      </c>
      <c r="O17" s="382">
        <f>SUMIFS('Prima Nota USCITE'!$H$5:$H$2000,'Prima Nota USCITE'!$C$5:$C$2000,O$4,'Prima Nota USCITE'!$D$5:$D$2000,$C17)</f>
        <v>0</v>
      </c>
      <c r="P17" s="382">
        <f>SUMIFS('Prima Nota USCITE'!$H$5:$H$2000,'Prima Nota USCITE'!$C$5:$C$2000,P$4,'Prima Nota USCITE'!$D$5:$D$2000,$C17)</f>
        <v>0</v>
      </c>
      <c r="Q17" s="383">
        <f>SUM(E17:P17)</f>
        <v>0</v>
      </c>
      <c r="R17" s="136"/>
    </row>
    <row r="18" spans="1:18" ht="15">
      <c r="A18" s="405"/>
      <c r="B18" s="328"/>
      <c r="C18" s="410">
        <f t="shared" si="3"/>
        <v>0</v>
      </c>
      <c r="D18" s="489" t="s">
        <v>154</v>
      </c>
      <c r="E18" s="382">
        <f>SUMIFS('Prima Nota USCITE'!$H$5:$H$2000,'Prima Nota USCITE'!$C$5:$C$2000,E$4,'Prima Nota USCITE'!$D$5:$D$2000,$C18)</f>
        <v>0</v>
      </c>
      <c r="F18" s="382">
        <f>SUMIFS('Prima Nota USCITE'!$H$5:$H$2000,'Prima Nota USCITE'!$C$5:$C$2000,F$4,'Prima Nota USCITE'!$D$5:$D$2000,$C18)</f>
        <v>0</v>
      </c>
      <c r="G18" s="382">
        <f>SUMIFS('Prima Nota USCITE'!$H$5:$H$2000,'Prima Nota USCITE'!$C$5:$C$2000,G$4,'Prima Nota USCITE'!$D$5:$D$2000,$C18)</f>
        <v>0</v>
      </c>
      <c r="H18" s="382">
        <f>SUMIFS('Prima Nota USCITE'!$H$5:$H$2000,'Prima Nota USCITE'!$C$5:$C$2000,H$4,'Prima Nota USCITE'!$D$5:$D$2000,$C18)</f>
        <v>0</v>
      </c>
      <c r="I18" s="382">
        <f>SUMIFS('Prima Nota USCITE'!$H$5:$H$2000,'Prima Nota USCITE'!$C$5:$C$2000,I$4,'Prima Nota USCITE'!$D$5:$D$2000,$C18)</f>
        <v>0</v>
      </c>
      <c r="J18" s="382">
        <f>SUMIFS('Prima Nota USCITE'!$H$5:$H$2000,'Prima Nota USCITE'!$C$5:$C$2000,J$4,'Prima Nota USCITE'!$D$5:$D$2000,$C18)</f>
        <v>0</v>
      </c>
      <c r="K18" s="382">
        <f>SUMIFS('Prima Nota USCITE'!$H$5:$H$2000,'Prima Nota USCITE'!$C$5:$C$2000,K$4,'Prima Nota USCITE'!$D$5:$D$2000,$C18)</f>
        <v>0</v>
      </c>
      <c r="L18" s="382">
        <f>SUMIFS('Prima Nota USCITE'!$H$5:$H$2000,'Prima Nota USCITE'!$C$5:$C$2000,L$4,'Prima Nota USCITE'!$D$5:$D$2000,$C18)</f>
        <v>0</v>
      </c>
      <c r="M18" s="382">
        <f>SUMIFS('Prima Nota USCITE'!$H$5:$H$2000,'Prima Nota USCITE'!$C$5:$C$2000,M$4,'Prima Nota USCITE'!$D$5:$D$2000,$C18)</f>
        <v>0</v>
      </c>
      <c r="N18" s="382">
        <f>SUMIFS('Prima Nota USCITE'!$H$5:$H$2000,'Prima Nota USCITE'!$C$5:$C$2000,N$4,'Prima Nota USCITE'!$D$5:$D$2000,$C18)</f>
        <v>0</v>
      </c>
      <c r="O18" s="382">
        <f>SUMIFS('Prima Nota USCITE'!$H$5:$H$2000,'Prima Nota USCITE'!$C$5:$C$2000,O$4,'Prima Nota USCITE'!$D$5:$D$2000,$C18)</f>
        <v>0</v>
      </c>
      <c r="P18" s="382">
        <f>SUMIFS('Prima Nota USCITE'!$H$5:$H$2000,'Prima Nota USCITE'!$C$5:$C$2000,P$4,'Prima Nota USCITE'!$D$5:$D$2000,$C18)</f>
        <v>0</v>
      </c>
      <c r="Q18" s="383">
        <f>SUM(E18:P18)</f>
        <v>0</v>
      </c>
      <c r="R18" s="136"/>
    </row>
    <row r="19" spans="1:18" ht="15">
      <c r="A19" s="405"/>
      <c r="B19" s="328"/>
      <c r="C19" s="410">
        <f t="shared" si="3"/>
        <v>0</v>
      </c>
      <c r="D19" s="489"/>
      <c r="E19" s="382">
        <f>SUMIFS('Prima Nota USCITE'!$H$5:$H$2000,'Prima Nota USCITE'!$C$5:$C$2000,E$4,'Prima Nota USCITE'!$D$5:$D$2000,$C19)</f>
        <v>0</v>
      </c>
      <c r="F19" s="382">
        <f>SUMIFS('Prima Nota USCITE'!$H$5:$H$2000,'Prima Nota USCITE'!$C$5:$C$2000,F$4,'Prima Nota USCITE'!$D$5:$D$2000,$C19)</f>
        <v>0</v>
      </c>
      <c r="G19" s="382">
        <f>SUMIFS('Prima Nota USCITE'!$H$5:$H$2000,'Prima Nota USCITE'!$C$5:$C$2000,G$4,'Prima Nota USCITE'!$D$5:$D$2000,$C19)</f>
        <v>0</v>
      </c>
      <c r="H19" s="382">
        <f>SUMIFS('Prima Nota USCITE'!$H$5:$H$2000,'Prima Nota USCITE'!$C$5:$C$2000,H$4,'Prima Nota USCITE'!$D$5:$D$2000,$C19)</f>
        <v>0</v>
      </c>
      <c r="I19" s="382">
        <f>SUMIFS('Prima Nota USCITE'!$H$5:$H$2000,'Prima Nota USCITE'!$C$5:$C$2000,I$4,'Prima Nota USCITE'!$D$5:$D$2000,$C19)</f>
        <v>0</v>
      </c>
      <c r="J19" s="382">
        <f>SUMIFS('Prima Nota USCITE'!$H$5:$H$2000,'Prima Nota USCITE'!$C$5:$C$2000,J$4,'Prima Nota USCITE'!$D$5:$D$2000,$C19)</f>
        <v>0</v>
      </c>
      <c r="K19" s="382">
        <f>SUMIFS('Prima Nota USCITE'!$H$5:$H$2000,'Prima Nota USCITE'!$C$5:$C$2000,K$4,'Prima Nota USCITE'!$D$5:$D$2000,$C19)</f>
        <v>0</v>
      </c>
      <c r="L19" s="382">
        <f>SUMIFS('Prima Nota USCITE'!$H$5:$H$2000,'Prima Nota USCITE'!$C$5:$C$2000,L$4,'Prima Nota USCITE'!$D$5:$D$2000,$C19)</f>
        <v>0</v>
      </c>
      <c r="M19" s="382">
        <f>SUMIFS('Prima Nota USCITE'!$H$5:$H$2000,'Prima Nota USCITE'!$C$5:$C$2000,M$4,'Prima Nota USCITE'!$D$5:$D$2000,$C19)</f>
        <v>0</v>
      </c>
      <c r="N19" s="382">
        <f>SUMIFS('Prima Nota USCITE'!$H$5:$H$2000,'Prima Nota USCITE'!$C$5:$C$2000,N$4,'Prima Nota USCITE'!$D$5:$D$2000,$C19)</f>
        <v>0</v>
      </c>
      <c r="O19" s="382">
        <f>SUMIFS('Prima Nota USCITE'!$H$5:$H$2000,'Prima Nota USCITE'!$C$5:$C$2000,O$4,'Prima Nota USCITE'!$D$5:$D$2000,$C19)</f>
        <v>0</v>
      </c>
      <c r="P19" s="382">
        <f>SUMIFS('Prima Nota USCITE'!$H$5:$H$2000,'Prima Nota USCITE'!$C$5:$C$2000,P$4,'Prima Nota USCITE'!$D$5:$D$2000,$C19)</f>
        <v>0</v>
      </c>
      <c r="Q19" s="383">
        <f>SUM(E19:P19)</f>
        <v>0</v>
      </c>
      <c r="R19" s="136"/>
    </row>
    <row r="20" spans="1:18" ht="14.25">
      <c r="A20" s="407"/>
      <c r="B20" s="329"/>
      <c r="C20" s="410">
        <f t="shared" si="3"/>
        <v>0</v>
      </c>
      <c r="D20" s="490"/>
      <c r="E20" s="382">
        <f>SUMIFS('Prima Nota USCITE'!$H$5:$H$2000,'Prima Nota USCITE'!$C$5:$C$2000,E$4,'Prima Nota USCITE'!$D$5:$D$2000,$C20)</f>
        <v>0</v>
      </c>
      <c r="F20" s="382">
        <f>SUMIFS('Prima Nota USCITE'!$H$5:$H$2000,'Prima Nota USCITE'!$C$5:$C$2000,F$4,'Prima Nota USCITE'!$D$5:$D$2000,$C20)</f>
        <v>0</v>
      </c>
      <c r="G20" s="382">
        <f>SUMIFS('Prima Nota USCITE'!$H$5:$H$2000,'Prima Nota USCITE'!$C$5:$C$2000,G$4,'Prima Nota USCITE'!$D$5:$D$2000,$C20)</f>
        <v>0</v>
      </c>
      <c r="H20" s="382">
        <f>SUMIFS('Prima Nota USCITE'!$H$5:$H$2000,'Prima Nota USCITE'!$C$5:$C$2000,H$4,'Prima Nota USCITE'!$D$5:$D$2000,$C20)</f>
        <v>0</v>
      </c>
      <c r="I20" s="382">
        <f>SUMIFS('Prima Nota USCITE'!$H$5:$H$2000,'Prima Nota USCITE'!$C$5:$C$2000,I$4,'Prima Nota USCITE'!$D$5:$D$2000,$C20)</f>
        <v>0</v>
      </c>
      <c r="J20" s="382">
        <f>SUMIFS('Prima Nota USCITE'!$H$5:$H$2000,'Prima Nota USCITE'!$C$5:$C$2000,J$4,'Prima Nota USCITE'!$D$5:$D$2000,$C20)</f>
        <v>0</v>
      </c>
      <c r="K20" s="382">
        <f>SUMIFS('Prima Nota USCITE'!$H$5:$H$2000,'Prima Nota USCITE'!$C$5:$C$2000,K$4,'Prima Nota USCITE'!$D$5:$D$2000,$C20)</f>
        <v>0</v>
      </c>
      <c r="L20" s="382">
        <f>SUMIFS('Prima Nota USCITE'!$H$5:$H$2000,'Prima Nota USCITE'!$C$5:$C$2000,L$4,'Prima Nota USCITE'!$D$5:$D$2000,$C20)</f>
        <v>0</v>
      </c>
      <c r="M20" s="382">
        <f>SUMIFS('Prima Nota USCITE'!$H$5:$H$2000,'Prima Nota USCITE'!$C$5:$C$2000,M$4,'Prima Nota USCITE'!$D$5:$D$2000,$C20)</f>
        <v>0</v>
      </c>
      <c r="N20" s="382">
        <f>SUMIFS('Prima Nota USCITE'!$H$5:$H$2000,'Prima Nota USCITE'!$C$5:$C$2000,N$4,'Prima Nota USCITE'!$D$5:$D$2000,$C20)</f>
        <v>0</v>
      </c>
      <c r="O20" s="382">
        <f>SUMIFS('Prima Nota USCITE'!$H$5:$H$2000,'Prima Nota USCITE'!$C$5:$C$2000,O$4,'Prima Nota USCITE'!$D$5:$D$2000,$C20)</f>
        <v>0</v>
      </c>
      <c r="P20" s="382">
        <f>SUMIFS('Prima Nota USCITE'!$H$5:$H$2000,'Prima Nota USCITE'!$C$5:$C$2000,P$4,'Prima Nota USCITE'!$D$5:$D$2000,$C20)</f>
        <v>0</v>
      </c>
      <c r="Q20" s="383">
        <f t="shared" si="0"/>
        <v>0</v>
      </c>
      <c r="R20" s="136"/>
    </row>
    <row r="21" spans="1:18" ht="14.25">
      <c r="A21" s="407"/>
      <c r="B21" s="329"/>
      <c r="C21" s="410">
        <f t="shared" si="3"/>
        <v>0</v>
      </c>
      <c r="D21" s="490"/>
      <c r="E21" s="382">
        <f>SUMIFS('Prima Nota USCITE'!$H$5:$H$2000,'Prima Nota USCITE'!$C$5:$C$2000,E$4,'Prima Nota USCITE'!$D$5:$D$2000,$C21)</f>
        <v>0</v>
      </c>
      <c r="F21" s="382">
        <f>SUMIFS('Prima Nota USCITE'!$H$5:$H$2000,'Prima Nota USCITE'!$C$5:$C$2000,F$4,'Prima Nota USCITE'!$D$5:$D$2000,$C21)</f>
        <v>0</v>
      </c>
      <c r="G21" s="382">
        <f>SUMIFS('Prima Nota USCITE'!$H$5:$H$2000,'Prima Nota USCITE'!$C$5:$C$2000,G$4,'Prima Nota USCITE'!$D$5:$D$2000,$C21)</f>
        <v>0</v>
      </c>
      <c r="H21" s="382">
        <f>SUMIFS('Prima Nota USCITE'!$H$5:$H$2000,'Prima Nota USCITE'!$C$5:$C$2000,H$4,'Prima Nota USCITE'!$D$5:$D$2000,$C21)</f>
        <v>0</v>
      </c>
      <c r="I21" s="382">
        <f>SUMIFS('Prima Nota USCITE'!$H$5:$H$2000,'Prima Nota USCITE'!$C$5:$C$2000,I$4,'Prima Nota USCITE'!$D$5:$D$2000,$C21)</f>
        <v>0</v>
      </c>
      <c r="J21" s="382">
        <f>SUMIFS('Prima Nota USCITE'!$H$5:$H$2000,'Prima Nota USCITE'!$C$5:$C$2000,J$4,'Prima Nota USCITE'!$D$5:$D$2000,$C21)</f>
        <v>0</v>
      </c>
      <c r="K21" s="382">
        <f>SUMIFS('Prima Nota USCITE'!$H$5:$H$2000,'Prima Nota USCITE'!$C$5:$C$2000,K$4,'Prima Nota USCITE'!$D$5:$D$2000,$C21)</f>
        <v>0</v>
      </c>
      <c r="L21" s="382">
        <f>SUMIFS('Prima Nota USCITE'!$H$5:$H$2000,'Prima Nota USCITE'!$C$5:$C$2000,L$4,'Prima Nota USCITE'!$D$5:$D$2000,$C21)</f>
        <v>0</v>
      </c>
      <c r="M21" s="382">
        <f>SUMIFS('Prima Nota USCITE'!$H$5:$H$2000,'Prima Nota USCITE'!$C$5:$C$2000,M$4,'Prima Nota USCITE'!$D$5:$D$2000,$C21)</f>
        <v>0</v>
      </c>
      <c r="N21" s="382">
        <f>SUMIFS('Prima Nota USCITE'!$H$5:$H$2000,'Prima Nota USCITE'!$C$5:$C$2000,N$4,'Prima Nota USCITE'!$D$5:$D$2000,$C21)</f>
        <v>0</v>
      </c>
      <c r="O21" s="382">
        <f>SUMIFS('Prima Nota USCITE'!$H$5:$H$2000,'Prima Nota USCITE'!$C$5:$C$2000,O$4,'Prima Nota USCITE'!$D$5:$D$2000,$C21)</f>
        <v>0</v>
      </c>
      <c r="P21" s="382">
        <f>SUMIFS('Prima Nota USCITE'!$H$5:$H$2000,'Prima Nota USCITE'!$C$5:$C$2000,P$4,'Prima Nota USCITE'!$D$5:$D$2000,$C21)</f>
        <v>0</v>
      </c>
      <c r="Q21" s="383">
        <f t="shared" si="0"/>
        <v>0</v>
      </c>
      <c r="R21" s="136"/>
    </row>
    <row r="22" spans="1:18" ht="15" thickBot="1">
      <c r="A22" s="407"/>
      <c r="B22" s="329"/>
      <c r="C22" s="410">
        <f t="shared" si="3"/>
        <v>0</v>
      </c>
      <c r="D22" s="490"/>
      <c r="E22" s="382">
        <f>SUMIFS('Prima Nota USCITE'!$H$5:$H$2000,'Prima Nota USCITE'!$C$5:$C$2000,E$4,'Prima Nota USCITE'!$D$5:$D$2000,$C22)</f>
        <v>0</v>
      </c>
      <c r="F22" s="382">
        <f>SUMIFS('Prima Nota USCITE'!$H$5:$H$2000,'Prima Nota USCITE'!$C$5:$C$2000,F$4,'Prima Nota USCITE'!$D$5:$D$2000,$C22)</f>
        <v>0</v>
      </c>
      <c r="G22" s="382">
        <f>SUMIFS('Prima Nota USCITE'!$H$5:$H$2000,'Prima Nota USCITE'!$C$5:$C$2000,G$4,'Prima Nota USCITE'!$D$5:$D$2000,$C22)</f>
        <v>0</v>
      </c>
      <c r="H22" s="382">
        <f>SUMIFS('Prima Nota USCITE'!$H$5:$H$2000,'Prima Nota USCITE'!$C$5:$C$2000,H$4,'Prima Nota USCITE'!$D$5:$D$2000,$C22)</f>
        <v>0</v>
      </c>
      <c r="I22" s="382">
        <f>SUMIFS('Prima Nota USCITE'!$H$5:$H$2000,'Prima Nota USCITE'!$C$5:$C$2000,I$4,'Prima Nota USCITE'!$D$5:$D$2000,$C22)</f>
        <v>0</v>
      </c>
      <c r="J22" s="382">
        <f>SUMIFS('Prima Nota USCITE'!$H$5:$H$2000,'Prima Nota USCITE'!$C$5:$C$2000,J$4,'Prima Nota USCITE'!$D$5:$D$2000,$C22)</f>
        <v>0</v>
      </c>
      <c r="K22" s="382">
        <f>SUMIFS('Prima Nota USCITE'!$H$5:$H$2000,'Prima Nota USCITE'!$C$5:$C$2000,K$4,'Prima Nota USCITE'!$D$5:$D$2000,$C22)</f>
        <v>0</v>
      </c>
      <c r="L22" s="382">
        <f>SUMIFS('Prima Nota USCITE'!$H$5:$H$2000,'Prima Nota USCITE'!$C$5:$C$2000,L$4,'Prima Nota USCITE'!$D$5:$D$2000,$C22)</f>
        <v>0</v>
      </c>
      <c r="M22" s="382">
        <f>SUMIFS('Prima Nota USCITE'!$H$5:$H$2000,'Prima Nota USCITE'!$C$5:$C$2000,M$4,'Prima Nota USCITE'!$D$5:$D$2000,$C22)</f>
        <v>0</v>
      </c>
      <c r="N22" s="382">
        <f>SUMIFS('Prima Nota USCITE'!$H$5:$H$2000,'Prima Nota USCITE'!$C$5:$C$2000,N$4,'Prima Nota USCITE'!$D$5:$D$2000,$C22)</f>
        <v>0</v>
      </c>
      <c r="O22" s="382">
        <f>SUMIFS('Prima Nota USCITE'!$H$5:$H$2000,'Prima Nota USCITE'!$C$5:$C$2000,O$4,'Prima Nota USCITE'!$D$5:$D$2000,$C22)</f>
        <v>0</v>
      </c>
      <c r="P22" s="382">
        <f>SUMIFS('Prima Nota USCITE'!$H$5:$H$2000,'Prima Nota USCITE'!$C$5:$C$2000,P$4,'Prima Nota USCITE'!$D$5:$D$2000,$C22)</f>
        <v>0</v>
      </c>
      <c r="Q22" s="383">
        <f t="shared" si="0"/>
        <v>0</v>
      </c>
      <c r="R22" s="136"/>
    </row>
    <row r="23" spans="1:18" s="297" customFormat="1" ht="16.5" thickTop="1" thickBot="1">
      <c r="A23" s="406"/>
      <c r="B23" s="323">
        <v>2</v>
      </c>
      <c r="C23" s="357"/>
      <c r="D23" s="384" t="s">
        <v>161</v>
      </c>
      <c r="E23" s="385">
        <f>SUM(E$13:E$22)</f>
        <v>0</v>
      </c>
      <c r="F23" s="385">
        <f t="shared" ref="F23:P23" si="4">SUM(F$13:F$22)</f>
        <v>0</v>
      </c>
      <c r="G23" s="385">
        <f t="shared" si="4"/>
        <v>0</v>
      </c>
      <c r="H23" s="385">
        <f t="shared" si="4"/>
        <v>0</v>
      </c>
      <c r="I23" s="385">
        <f t="shared" si="4"/>
        <v>0</v>
      </c>
      <c r="J23" s="385">
        <f t="shared" si="4"/>
        <v>0</v>
      </c>
      <c r="K23" s="385">
        <f t="shared" si="4"/>
        <v>0</v>
      </c>
      <c r="L23" s="385">
        <f t="shared" si="4"/>
        <v>0</v>
      </c>
      <c r="M23" s="385">
        <f t="shared" si="4"/>
        <v>0</v>
      </c>
      <c r="N23" s="385">
        <f t="shared" si="4"/>
        <v>0</v>
      </c>
      <c r="O23" s="385">
        <f t="shared" si="4"/>
        <v>0</v>
      </c>
      <c r="P23" s="385">
        <f t="shared" si="4"/>
        <v>0</v>
      </c>
      <c r="Q23" s="386">
        <f t="shared" si="0"/>
        <v>0</v>
      </c>
      <c r="R23" s="387">
        <f>SUM(Q13:Q22)</f>
        <v>0</v>
      </c>
    </row>
    <row r="24" spans="1:18" ht="16.5" thickTop="1" thickBot="1">
      <c r="A24" s="407"/>
      <c r="B24" s="403"/>
      <c r="C24" s="409">
        <v>3</v>
      </c>
      <c r="D24" s="379" t="s">
        <v>162</v>
      </c>
      <c r="E24" s="380">
        <f>SUMIFS('Prima Nota USCITE'!$H$5:$H$2000,'Prima Nota USCITE'!$C$5:$C$2000,E$4,'Prima Nota USCITE'!$D$5:$D$2000,$C24)</f>
        <v>0</v>
      </c>
      <c r="F24" s="380">
        <f>SUMIFS('Prima Nota USCITE'!$H$5:$H$2000,'Prima Nota USCITE'!$C$5:$C$2000,F$4,'Prima Nota USCITE'!$D$5:$D$2000,$C24)</f>
        <v>0</v>
      </c>
      <c r="G24" s="380">
        <f>SUMIFS('Prima Nota USCITE'!$H$5:$H$2000,'Prima Nota USCITE'!$C$5:$C$2000,G$4,'Prima Nota USCITE'!$D$5:$D$2000,$C24)</f>
        <v>0</v>
      </c>
      <c r="H24" s="380">
        <f>SUMIFS('Prima Nota USCITE'!$H$5:$H$2000,'Prima Nota USCITE'!$C$5:$C$2000,H$4,'Prima Nota USCITE'!$D$5:$D$2000,$C24)</f>
        <v>0</v>
      </c>
      <c r="I24" s="380">
        <f>SUMIFS('Prima Nota USCITE'!$H$5:$H$2000,'Prima Nota USCITE'!$C$5:$C$2000,I$4,'Prima Nota USCITE'!$D$5:$D$2000,$C24)</f>
        <v>0</v>
      </c>
      <c r="J24" s="380">
        <f>SUMIFS('Prima Nota USCITE'!$H$5:$H$2000,'Prima Nota USCITE'!$C$5:$C$2000,J$4,'Prima Nota USCITE'!$D$5:$D$2000,$C24)</f>
        <v>0</v>
      </c>
      <c r="K24" s="380">
        <f>SUMIFS('Prima Nota USCITE'!$H$5:$H$2000,'Prima Nota USCITE'!$C$5:$C$2000,K$4,'Prima Nota USCITE'!$D$5:$D$2000,$C24)</f>
        <v>0</v>
      </c>
      <c r="L24" s="380">
        <f>SUMIFS('Prima Nota USCITE'!$H$5:$H$2000,'Prima Nota USCITE'!$C$5:$C$2000,L$4,'Prima Nota USCITE'!$D$5:$D$2000,$C24)</f>
        <v>0</v>
      </c>
      <c r="M24" s="380">
        <f>SUMIFS('Prima Nota USCITE'!$H$5:$H$2000,'Prima Nota USCITE'!$C$5:$C$2000,M$4,'Prima Nota USCITE'!$D$5:$D$2000,$C24)</f>
        <v>0</v>
      </c>
      <c r="N24" s="380">
        <f>SUMIFS('Prima Nota USCITE'!$H$5:$H$2000,'Prima Nota USCITE'!$C$5:$C$2000,N$4,'Prima Nota USCITE'!$D$5:$D$2000,$C24)</f>
        <v>0</v>
      </c>
      <c r="O24" s="380">
        <f>SUMIFS('Prima Nota USCITE'!$H$5:$H$2000,'Prima Nota USCITE'!$C$5:$C$2000,O$4,'Prima Nota USCITE'!$D$5:$D$2000,$C24)</f>
        <v>0</v>
      </c>
      <c r="P24" s="380">
        <f>SUMIFS('Prima Nota USCITE'!$H$5:$H$2000,'Prima Nota USCITE'!$C$5:$C$2000,P$4,'Prima Nota USCITE'!$D$5:$D$2000,$C24)</f>
        <v>0</v>
      </c>
      <c r="Q24" s="381">
        <f>SUM(E24:P24)</f>
        <v>0</v>
      </c>
      <c r="R24" s="136"/>
    </row>
    <row r="25" spans="1:18" ht="14.25">
      <c r="A25" s="405"/>
      <c r="B25" s="329"/>
      <c r="C25" s="410">
        <f>A25</f>
        <v>0</v>
      </c>
      <c r="D25" s="489" t="s">
        <v>163</v>
      </c>
      <c r="E25" s="382">
        <f>SUMIFS('Prima Nota USCITE'!$H$5:$H$2000,'Prima Nota USCITE'!$C$5:$C$2000,E$4,'Prima Nota USCITE'!$D$5:$D$2000,$C25)</f>
        <v>0</v>
      </c>
      <c r="F25" s="382">
        <f>SUMIFS('Prima Nota USCITE'!$H$5:$H$2000,'Prima Nota USCITE'!$C$5:$C$2000,F$4,'Prima Nota USCITE'!$D$5:$D$2000,$C25)</f>
        <v>0</v>
      </c>
      <c r="G25" s="382">
        <f>SUMIFS('Prima Nota USCITE'!$H$5:$H$2000,'Prima Nota USCITE'!$C$5:$C$2000,G$4,'Prima Nota USCITE'!$D$5:$D$2000,$C25)</f>
        <v>0</v>
      </c>
      <c r="H25" s="382">
        <f>SUMIFS('Prima Nota USCITE'!$H$5:$H$2000,'Prima Nota USCITE'!$C$5:$C$2000,H$4,'Prima Nota USCITE'!$D$5:$D$2000,$C25)</f>
        <v>0</v>
      </c>
      <c r="I25" s="382">
        <f>SUMIFS('Prima Nota USCITE'!$H$5:$H$2000,'Prima Nota USCITE'!$C$5:$C$2000,I$4,'Prima Nota USCITE'!$D$5:$D$2000,$C25)</f>
        <v>0</v>
      </c>
      <c r="J25" s="382">
        <f>SUMIFS('Prima Nota USCITE'!$H$5:$H$2000,'Prima Nota USCITE'!$C$5:$C$2000,J$4,'Prima Nota USCITE'!$D$5:$D$2000,$C25)</f>
        <v>0</v>
      </c>
      <c r="K25" s="382">
        <f>SUMIFS('Prima Nota USCITE'!$H$5:$H$2000,'Prima Nota USCITE'!$C$5:$C$2000,K$4,'Prima Nota USCITE'!$D$5:$D$2000,$C25)</f>
        <v>0</v>
      </c>
      <c r="L25" s="382">
        <f>SUMIFS('Prima Nota USCITE'!$H$5:$H$2000,'Prima Nota USCITE'!$C$5:$C$2000,L$4,'Prima Nota USCITE'!$D$5:$D$2000,$C25)</f>
        <v>0</v>
      </c>
      <c r="M25" s="382">
        <f>SUMIFS('Prima Nota USCITE'!$H$5:$H$2000,'Prima Nota USCITE'!$C$5:$C$2000,M$4,'Prima Nota USCITE'!$D$5:$D$2000,$C25)</f>
        <v>0</v>
      </c>
      <c r="N25" s="382">
        <f>SUMIFS('Prima Nota USCITE'!$H$5:$H$2000,'Prima Nota USCITE'!$C$5:$C$2000,N$4,'Prima Nota USCITE'!$D$5:$D$2000,$C25)</f>
        <v>0</v>
      </c>
      <c r="O25" s="382">
        <f>SUMIFS('Prima Nota USCITE'!$H$5:$H$2000,'Prima Nota USCITE'!$C$5:$C$2000,O$4,'Prima Nota USCITE'!$D$5:$D$2000,$C25)</f>
        <v>0</v>
      </c>
      <c r="P25" s="382">
        <f>SUMIFS('Prima Nota USCITE'!$H$5:$H$2000,'Prima Nota USCITE'!$C$5:$C$2000,P$4,'Prima Nota USCITE'!$D$5:$D$2000,$C25)</f>
        <v>0</v>
      </c>
      <c r="Q25" s="383">
        <f t="shared" si="0"/>
        <v>0</v>
      </c>
      <c r="R25" s="136"/>
    </row>
    <row r="26" spans="1:18" ht="14.25">
      <c r="A26" s="405"/>
      <c r="B26" s="329"/>
      <c r="C26" s="410">
        <f>A26</f>
        <v>0</v>
      </c>
      <c r="D26" s="489" t="s">
        <v>164</v>
      </c>
      <c r="E26" s="382">
        <f>SUMIFS('Prima Nota USCITE'!$H$5:$H$2000,'Prima Nota USCITE'!$C$5:$C$2000,E$4,'Prima Nota USCITE'!$D$5:$D$2000,$C26)</f>
        <v>0</v>
      </c>
      <c r="F26" s="382">
        <f>SUMIFS('Prima Nota USCITE'!$H$5:$H$2000,'Prima Nota USCITE'!$C$5:$C$2000,F$4,'Prima Nota USCITE'!$D$5:$D$2000,$C26)</f>
        <v>0</v>
      </c>
      <c r="G26" s="382">
        <f>SUMIFS('Prima Nota USCITE'!$H$5:$H$2000,'Prima Nota USCITE'!$C$5:$C$2000,G$4,'Prima Nota USCITE'!$D$5:$D$2000,$C26)</f>
        <v>0</v>
      </c>
      <c r="H26" s="382">
        <f>SUMIFS('Prima Nota USCITE'!$H$5:$H$2000,'Prima Nota USCITE'!$C$5:$C$2000,H$4,'Prima Nota USCITE'!$D$5:$D$2000,$C26)</f>
        <v>0</v>
      </c>
      <c r="I26" s="382">
        <f>SUMIFS('Prima Nota USCITE'!$H$5:$H$2000,'Prima Nota USCITE'!$C$5:$C$2000,I$4,'Prima Nota USCITE'!$D$5:$D$2000,$C26)</f>
        <v>0</v>
      </c>
      <c r="J26" s="382">
        <f>SUMIFS('Prima Nota USCITE'!$H$5:$H$2000,'Prima Nota USCITE'!$C$5:$C$2000,J$4,'Prima Nota USCITE'!$D$5:$D$2000,$C26)</f>
        <v>0</v>
      </c>
      <c r="K26" s="382">
        <f>SUMIFS('Prima Nota USCITE'!$H$5:$H$2000,'Prima Nota USCITE'!$C$5:$C$2000,K$4,'Prima Nota USCITE'!$D$5:$D$2000,$C26)</f>
        <v>0</v>
      </c>
      <c r="L26" s="382">
        <f>SUMIFS('Prima Nota USCITE'!$H$5:$H$2000,'Prima Nota USCITE'!$C$5:$C$2000,L$4,'Prima Nota USCITE'!$D$5:$D$2000,$C26)</f>
        <v>0</v>
      </c>
      <c r="M26" s="382">
        <f>SUMIFS('Prima Nota USCITE'!$H$5:$H$2000,'Prima Nota USCITE'!$C$5:$C$2000,M$4,'Prima Nota USCITE'!$D$5:$D$2000,$C26)</f>
        <v>0</v>
      </c>
      <c r="N26" s="382">
        <f>SUMIFS('Prima Nota USCITE'!$H$5:$H$2000,'Prima Nota USCITE'!$C$5:$C$2000,N$4,'Prima Nota USCITE'!$D$5:$D$2000,$C26)</f>
        <v>0</v>
      </c>
      <c r="O26" s="382">
        <f>SUMIFS('Prima Nota USCITE'!$H$5:$H$2000,'Prima Nota USCITE'!$C$5:$C$2000,O$4,'Prima Nota USCITE'!$D$5:$D$2000,$C26)</f>
        <v>0</v>
      </c>
      <c r="P26" s="382">
        <f>SUMIFS('Prima Nota USCITE'!$H$5:$H$2000,'Prima Nota USCITE'!$C$5:$C$2000,P$4,'Prima Nota USCITE'!$D$5:$D$2000,$C26)</f>
        <v>0</v>
      </c>
      <c r="Q26" s="383">
        <f>SUM(E26:P26)</f>
        <v>0</v>
      </c>
      <c r="R26" s="136"/>
    </row>
    <row r="27" spans="1:18" ht="14.25">
      <c r="A27" s="405"/>
      <c r="B27" s="329"/>
      <c r="C27" s="410">
        <f>A27</f>
        <v>0</v>
      </c>
      <c r="D27" s="489" t="s">
        <v>165</v>
      </c>
      <c r="E27" s="382">
        <f>SUMIFS('Prima Nota USCITE'!$H$5:$H$2000,'Prima Nota USCITE'!$C$5:$C$2000,E$4,'Prima Nota USCITE'!$D$5:$D$2000,$C27)</f>
        <v>0</v>
      </c>
      <c r="F27" s="382">
        <f>SUMIFS('Prima Nota USCITE'!$H$5:$H$2000,'Prima Nota USCITE'!$C$5:$C$2000,F$4,'Prima Nota USCITE'!$D$5:$D$2000,$C27)</f>
        <v>0</v>
      </c>
      <c r="G27" s="382">
        <f>SUMIFS('Prima Nota USCITE'!$H$5:$H$2000,'Prima Nota USCITE'!$C$5:$C$2000,G$4,'Prima Nota USCITE'!$D$5:$D$2000,$C27)</f>
        <v>0</v>
      </c>
      <c r="H27" s="382">
        <f>SUMIFS('Prima Nota USCITE'!$H$5:$H$2000,'Prima Nota USCITE'!$C$5:$C$2000,H$4,'Prima Nota USCITE'!$D$5:$D$2000,$C27)</f>
        <v>0</v>
      </c>
      <c r="I27" s="382">
        <f>SUMIFS('Prima Nota USCITE'!$H$5:$H$2000,'Prima Nota USCITE'!$C$5:$C$2000,I$4,'Prima Nota USCITE'!$D$5:$D$2000,$C27)</f>
        <v>0</v>
      </c>
      <c r="J27" s="382">
        <f>SUMIFS('Prima Nota USCITE'!$H$5:$H$2000,'Prima Nota USCITE'!$C$5:$C$2000,J$4,'Prima Nota USCITE'!$D$5:$D$2000,$C27)</f>
        <v>0</v>
      </c>
      <c r="K27" s="382">
        <f>SUMIFS('Prima Nota USCITE'!$H$5:$H$2000,'Prima Nota USCITE'!$C$5:$C$2000,K$4,'Prima Nota USCITE'!$D$5:$D$2000,$C27)</f>
        <v>0</v>
      </c>
      <c r="L27" s="382">
        <f>SUMIFS('Prima Nota USCITE'!$H$5:$H$2000,'Prima Nota USCITE'!$C$5:$C$2000,L$4,'Prima Nota USCITE'!$D$5:$D$2000,$C27)</f>
        <v>0</v>
      </c>
      <c r="M27" s="382">
        <f>SUMIFS('Prima Nota USCITE'!$H$5:$H$2000,'Prima Nota USCITE'!$C$5:$C$2000,M$4,'Prima Nota USCITE'!$D$5:$D$2000,$C27)</f>
        <v>0</v>
      </c>
      <c r="N27" s="382">
        <f>SUMIFS('Prima Nota USCITE'!$H$5:$H$2000,'Prima Nota USCITE'!$C$5:$C$2000,N$4,'Prima Nota USCITE'!$D$5:$D$2000,$C27)</f>
        <v>0</v>
      </c>
      <c r="O27" s="382">
        <f>SUMIFS('Prima Nota USCITE'!$H$5:$H$2000,'Prima Nota USCITE'!$C$5:$C$2000,O$4,'Prima Nota USCITE'!$D$5:$D$2000,$C27)</f>
        <v>0</v>
      </c>
      <c r="P27" s="382">
        <f>SUMIFS('Prima Nota USCITE'!$H$5:$H$2000,'Prima Nota USCITE'!$C$5:$C$2000,P$4,'Prima Nota USCITE'!$D$5:$D$2000,$C27)</f>
        <v>0</v>
      </c>
      <c r="Q27" s="383">
        <f t="shared" si="0"/>
        <v>0</v>
      </c>
      <c r="R27" s="136"/>
    </row>
    <row r="28" spans="1:18" ht="14.25">
      <c r="A28" s="405"/>
      <c r="B28" s="329"/>
      <c r="C28" s="410">
        <f>A28</f>
        <v>0</v>
      </c>
      <c r="D28" s="490" t="s">
        <v>85</v>
      </c>
      <c r="E28" s="382">
        <f>SUMIFS('Prima Nota USCITE'!$H$5:$H$2000,'Prima Nota USCITE'!$C$5:$C$2000,E$4,'Prima Nota USCITE'!$D$5:$D$2000,$C28)</f>
        <v>0</v>
      </c>
      <c r="F28" s="382">
        <f>SUMIFS('Prima Nota USCITE'!$H$5:$H$2000,'Prima Nota USCITE'!$C$5:$C$2000,F$4,'Prima Nota USCITE'!$D$5:$D$2000,$C28)</f>
        <v>0</v>
      </c>
      <c r="G28" s="382">
        <f>SUMIFS('Prima Nota USCITE'!$H$5:$H$2000,'Prima Nota USCITE'!$C$5:$C$2000,G$4,'Prima Nota USCITE'!$D$5:$D$2000,$C28)</f>
        <v>0</v>
      </c>
      <c r="H28" s="382">
        <f>SUMIFS('Prima Nota USCITE'!$H$5:$H$2000,'Prima Nota USCITE'!$C$5:$C$2000,H$4,'Prima Nota USCITE'!$D$5:$D$2000,$C28)</f>
        <v>0</v>
      </c>
      <c r="I28" s="382">
        <f>SUMIFS('Prima Nota USCITE'!$H$5:$H$2000,'Prima Nota USCITE'!$C$5:$C$2000,I$4,'Prima Nota USCITE'!$D$5:$D$2000,$C28)</f>
        <v>0</v>
      </c>
      <c r="J28" s="382">
        <f>SUMIFS('Prima Nota USCITE'!$H$5:$H$2000,'Prima Nota USCITE'!$C$5:$C$2000,J$4,'Prima Nota USCITE'!$D$5:$D$2000,$C28)</f>
        <v>0</v>
      </c>
      <c r="K28" s="382">
        <f>SUMIFS('Prima Nota USCITE'!$H$5:$H$2000,'Prima Nota USCITE'!$C$5:$C$2000,K$4,'Prima Nota USCITE'!$D$5:$D$2000,$C28)</f>
        <v>0</v>
      </c>
      <c r="L28" s="382">
        <f>SUMIFS('Prima Nota USCITE'!$H$5:$H$2000,'Prima Nota USCITE'!$C$5:$C$2000,L$4,'Prima Nota USCITE'!$D$5:$D$2000,$C28)</f>
        <v>0</v>
      </c>
      <c r="M28" s="382">
        <f>SUMIFS('Prima Nota USCITE'!$H$5:$H$2000,'Prima Nota USCITE'!$C$5:$C$2000,M$4,'Prima Nota USCITE'!$D$5:$D$2000,$C28)</f>
        <v>0</v>
      </c>
      <c r="N28" s="382">
        <f>SUMIFS('Prima Nota USCITE'!$H$5:$H$2000,'Prima Nota USCITE'!$C$5:$C$2000,N$4,'Prima Nota USCITE'!$D$5:$D$2000,$C28)</f>
        <v>0</v>
      </c>
      <c r="O28" s="382">
        <f>SUMIFS('Prima Nota USCITE'!$H$5:$H$2000,'Prima Nota USCITE'!$C$5:$C$2000,O$4,'Prima Nota USCITE'!$D$5:$D$2000,$C28)</f>
        <v>0</v>
      </c>
      <c r="P28" s="382">
        <f>SUMIFS('Prima Nota USCITE'!$H$5:$H$2000,'Prima Nota USCITE'!$C$5:$C$2000,P$4,'Prima Nota USCITE'!$D$5:$D$2000,$C28)</f>
        <v>0</v>
      </c>
      <c r="Q28" s="383">
        <f t="shared" si="0"/>
        <v>0</v>
      </c>
      <c r="R28" s="136"/>
    </row>
    <row r="29" spans="1:18" ht="15" thickBot="1">
      <c r="A29" s="405"/>
      <c r="B29" s="329"/>
      <c r="C29" s="410">
        <f>A29</f>
        <v>0</v>
      </c>
      <c r="D29" s="490"/>
      <c r="E29" s="382">
        <f>SUMIFS('Prima Nota USCITE'!$H$5:$H$2000,'Prima Nota USCITE'!$C$5:$C$2000,E$4,'Prima Nota USCITE'!$D$5:$D$2000,$C29)</f>
        <v>0</v>
      </c>
      <c r="F29" s="382">
        <f>SUMIFS('Prima Nota USCITE'!$H$5:$H$2000,'Prima Nota USCITE'!$C$5:$C$2000,F$4,'Prima Nota USCITE'!$D$5:$D$2000,$C29)</f>
        <v>0</v>
      </c>
      <c r="G29" s="382">
        <f>SUMIFS('Prima Nota USCITE'!$H$5:$H$2000,'Prima Nota USCITE'!$C$5:$C$2000,G$4,'Prima Nota USCITE'!$D$5:$D$2000,$C29)</f>
        <v>0</v>
      </c>
      <c r="H29" s="382">
        <f>SUMIFS('Prima Nota USCITE'!$H$5:$H$2000,'Prima Nota USCITE'!$C$5:$C$2000,H$4,'Prima Nota USCITE'!$D$5:$D$2000,$C29)</f>
        <v>0</v>
      </c>
      <c r="I29" s="382">
        <f>SUMIFS('Prima Nota USCITE'!$H$5:$H$2000,'Prima Nota USCITE'!$C$5:$C$2000,I$4,'Prima Nota USCITE'!$D$5:$D$2000,$C29)</f>
        <v>0</v>
      </c>
      <c r="J29" s="382">
        <f>SUMIFS('Prima Nota USCITE'!$H$5:$H$2000,'Prima Nota USCITE'!$C$5:$C$2000,J$4,'Prima Nota USCITE'!$D$5:$D$2000,$C29)</f>
        <v>0</v>
      </c>
      <c r="K29" s="382">
        <f>SUMIFS('Prima Nota USCITE'!$H$5:$H$2000,'Prima Nota USCITE'!$C$5:$C$2000,K$4,'Prima Nota USCITE'!$D$5:$D$2000,$C29)</f>
        <v>0</v>
      </c>
      <c r="L29" s="382">
        <f>SUMIFS('Prima Nota USCITE'!$H$5:$H$2000,'Prima Nota USCITE'!$C$5:$C$2000,L$4,'Prima Nota USCITE'!$D$5:$D$2000,$C29)</f>
        <v>0</v>
      </c>
      <c r="M29" s="382">
        <f>SUMIFS('Prima Nota USCITE'!$H$5:$H$2000,'Prima Nota USCITE'!$C$5:$C$2000,M$4,'Prima Nota USCITE'!$D$5:$D$2000,$C29)</f>
        <v>0</v>
      </c>
      <c r="N29" s="382">
        <f>SUMIFS('Prima Nota USCITE'!$H$5:$H$2000,'Prima Nota USCITE'!$C$5:$C$2000,N$4,'Prima Nota USCITE'!$D$5:$D$2000,$C29)</f>
        <v>0</v>
      </c>
      <c r="O29" s="382">
        <f>SUMIFS('Prima Nota USCITE'!$H$5:$H$2000,'Prima Nota USCITE'!$C$5:$C$2000,O$4,'Prima Nota USCITE'!$D$5:$D$2000,$C29)</f>
        <v>0</v>
      </c>
      <c r="P29" s="382">
        <f>SUMIFS('Prima Nota USCITE'!$H$5:$H$2000,'Prima Nota USCITE'!$C$5:$C$2000,P$4,'Prima Nota USCITE'!$D$5:$D$2000,$C29)</f>
        <v>0</v>
      </c>
      <c r="Q29" s="383">
        <f t="shared" si="0"/>
        <v>0</v>
      </c>
      <c r="R29" s="136"/>
    </row>
    <row r="30" spans="1:18" s="297" customFormat="1" ht="16.5" thickTop="1" thickBot="1">
      <c r="A30" s="406"/>
      <c r="B30" s="323">
        <v>3</v>
      </c>
      <c r="C30" s="357"/>
      <c r="D30" s="384" t="s">
        <v>166</v>
      </c>
      <c r="E30" s="385">
        <f>SUM(E$24:E$29)</f>
        <v>0</v>
      </c>
      <c r="F30" s="385">
        <f t="shared" ref="F30:P30" si="5">SUM(F$24:F$29)</f>
        <v>0</v>
      </c>
      <c r="G30" s="385">
        <f t="shared" si="5"/>
        <v>0</v>
      </c>
      <c r="H30" s="385">
        <f t="shared" si="5"/>
        <v>0</v>
      </c>
      <c r="I30" s="385">
        <f t="shared" si="5"/>
        <v>0</v>
      </c>
      <c r="J30" s="385">
        <f t="shared" si="5"/>
        <v>0</v>
      </c>
      <c r="K30" s="385">
        <f t="shared" si="5"/>
        <v>0</v>
      </c>
      <c r="L30" s="385">
        <f t="shared" si="5"/>
        <v>0</v>
      </c>
      <c r="M30" s="385">
        <f t="shared" si="5"/>
        <v>0</v>
      </c>
      <c r="N30" s="385">
        <f t="shared" si="5"/>
        <v>0</v>
      </c>
      <c r="O30" s="385">
        <f t="shared" si="5"/>
        <v>0</v>
      </c>
      <c r="P30" s="385">
        <f t="shared" si="5"/>
        <v>0</v>
      </c>
      <c r="Q30" s="386">
        <f t="shared" si="0"/>
        <v>0</v>
      </c>
      <c r="R30" s="387">
        <f>SUM(Q24:Q29)</f>
        <v>0</v>
      </c>
    </row>
    <row r="31" spans="1:18" ht="16.5" thickTop="1" thickBot="1">
      <c r="A31" s="407"/>
      <c r="B31" s="403"/>
      <c r="C31" s="409">
        <v>4</v>
      </c>
      <c r="D31" s="379" t="s">
        <v>167</v>
      </c>
      <c r="E31" s="380">
        <f>SUMIFS('Prima Nota USCITE'!$H$5:$H$2000,'Prima Nota USCITE'!$C$5:$C$2000,E$4,'Prima Nota USCITE'!$D$5:$D$2000,$C31)</f>
        <v>0</v>
      </c>
      <c r="F31" s="380">
        <f>SUMIFS('Prima Nota USCITE'!$H$5:$H$2000,'Prima Nota USCITE'!$C$5:$C$2000,F$4,'Prima Nota USCITE'!$D$5:$D$2000,$C31)</f>
        <v>0</v>
      </c>
      <c r="G31" s="380">
        <f>SUMIFS('Prima Nota USCITE'!$H$5:$H$2000,'Prima Nota USCITE'!$C$5:$C$2000,G$4,'Prima Nota USCITE'!$D$5:$D$2000,$C31)</f>
        <v>0</v>
      </c>
      <c r="H31" s="380">
        <f>SUMIFS('Prima Nota USCITE'!$H$5:$H$2000,'Prima Nota USCITE'!$C$5:$C$2000,H$4,'Prima Nota USCITE'!$D$5:$D$2000,$C31)</f>
        <v>0</v>
      </c>
      <c r="I31" s="380">
        <f>SUMIFS('Prima Nota USCITE'!$H$5:$H$2000,'Prima Nota USCITE'!$C$5:$C$2000,I$4,'Prima Nota USCITE'!$D$5:$D$2000,$C31)</f>
        <v>0</v>
      </c>
      <c r="J31" s="380">
        <f>SUMIFS('Prima Nota USCITE'!$H$5:$H$2000,'Prima Nota USCITE'!$C$5:$C$2000,J$4,'Prima Nota USCITE'!$D$5:$D$2000,$C31)</f>
        <v>0</v>
      </c>
      <c r="K31" s="380">
        <f>SUMIFS('Prima Nota USCITE'!$H$5:$H$2000,'Prima Nota USCITE'!$C$5:$C$2000,K$4,'Prima Nota USCITE'!$D$5:$D$2000,$C31)</f>
        <v>0</v>
      </c>
      <c r="L31" s="380">
        <f>SUMIFS('Prima Nota USCITE'!$H$5:$H$2000,'Prima Nota USCITE'!$C$5:$C$2000,L$4,'Prima Nota USCITE'!$D$5:$D$2000,$C31)</f>
        <v>0</v>
      </c>
      <c r="M31" s="380">
        <f>SUMIFS('Prima Nota USCITE'!$H$5:$H$2000,'Prima Nota USCITE'!$C$5:$C$2000,M$4,'Prima Nota USCITE'!$D$5:$D$2000,$C31)</f>
        <v>0</v>
      </c>
      <c r="N31" s="380">
        <f>SUMIFS('Prima Nota USCITE'!$H$5:$H$2000,'Prima Nota USCITE'!$C$5:$C$2000,N$4,'Prima Nota USCITE'!$D$5:$D$2000,$C31)</f>
        <v>0</v>
      </c>
      <c r="O31" s="380">
        <f>SUMIFS('Prima Nota USCITE'!$H$5:$H$2000,'Prima Nota USCITE'!$C$5:$C$2000,O$4,'Prima Nota USCITE'!$D$5:$D$2000,$C31)</f>
        <v>0</v>
      </c>
      <c r="P31" s="380">
        <f>SUMIFS('Prima Nota USCITE'!$H$5:$H$2000,'Prima Nota USCITE'!$C$5:$C$2000,P$4,'Prima Nota USCITE'!$D$5:$D$2000,$C31)</f>
        <v>0</v>
      </c>
      <c r="Q31" s="381">
        <f>SUM(E31:P31)</f>
        <v>0</v>
      </c>
      <c r="R31" s="136"/>
    </row>
    <row r="32" spans="1:18" ht="14.25">
      <c r="A32" s="405"/>
      <c r="B32" s="329"/>
      <c r="C32" s="411">
        <f>A32</f>
        <v>0</v>
      </c>
      <c r="D32" s="489"/>
      <c r="E32" s="382">
        <f>SUMIFS('Prima Nota USCITE'!$H$5:$H$2000,'Prima Nota USCITE'!$C$5:$C$2000,E$4,'Prima Nota USCITE'!$D$5:$D$2000,$C32)</f>
        <v>0</v>
      </c>
      <c r="F32" s="382">
        <f>SUMIFS('Prima Nota USCITE'!$H$5:$H$2000,'Prima Nota USCITE'!$C$5:$C$2000,F$4,'Prima Nota USCITE'!$D$5:$D$2000,$C32)</f>
        <v>0</v>
      </c>
      <c r="G32" s="382">
        <f>SUMIFS('Prima Nota USCITE'!$H$5:$H$2000,'Prima Nota USCITE'!$C$5:$C$2000,G$4,'Prima Nota USCITE'!$D$5:$D$2000,$C32)</f>
        <v>0</v>
      </c>
      <c r="H32" s="382">
        <f>SUMIFS('Prima Nota USCITE'!$H$5:$H$2000,'Prima Nota USCITE'!$C$5:$C$2000,H$4,'Prima Nota USCITE'!$D$5:$D$2000,$C32)</f>
        <v>0</v>
      </c>
      <c r="I32" s="382">
        <f>SUMIFS('Prima Nota USCITE'!$H$5:$H$2000,'Prima Nota USCITE'!$C$5:$C$2000,I$4,'Prima Nota USCITE'!$D$5:$D$2000,$C32)</f>
        <v>0</v>
      </c>
      <c r="J32" s="382">
        <f>SUMIFS('Prima Nota USCITE'!$H$5:$H$2000,'Prima Nota USCITE'!$C$5:$C$2000,J$4,'Prima Nota USCITE'!$D$5:$D$2000,$C32)</f>
        <v>0</v>
      </c>
      <c r="K32" s="382">
        <f>SUMIFS('Prima Nota USCITE'!$H$5:$H$2000,'Prima Nota USCITE'!$C$5:$C$2000,K$4,'Prima Nota USCITE'!$D$5:$D$2000,$C32)</f>
        <v>0</v>
      </c>
      <c r="L32" s="382">
        <f>SUMIFS('Prima Nota USCITE'!$H$5:$H$2000,'Prima Nota USCITE'!$C$5:$C$2000,L$4,'Prima Nota USCITE'!$D$5:$D$2000,$C32)</f>
        <v>0</v>
      </c>
      <c r="M32" s="382">
        <f>SUMIFS('Prima Nota USCITE'!$H$5:$H$2000,'Prima Nota USCITE'!$C$5:$C$2000,M$4,'Prima Nota USCITE'!$D$5:$D$2000,$C32)</f>
        <v>0</v>
      </c>
      <c r="N32" s="382">
        <f>SUMIFS('Prima Nota USCITE'!$H$5:$H$2000,'Prima Nota USCITE'!$C$5:$C$2000,N$4,'Prima Nota USCITE'!$D$5:$D$2000,$C32)</f>
        <v>0</v>
      </c>
      <c r="O32" s="382">
        <f>SUMIFS('Prima Nota USCITE'!$H$5:$H$2000,'Prima Nota USCITE'!$C$5:$C$2000,O$4,'Prima Nota USCITE'!$D$5:$D$2000,$C32)</f>
        <v>0</v>
      </c>
      <c r="P32" s="382">
        <f>SUMIFS('Prima Nota USCITE'!$H$5:$H$2000,'Prima Nota USCITE'!$C$5:$C$2000,P$4,'Prima Nota USCITE'!$D$5:$D$2000,$C32)</f>
        <v>0</v>
      </c>
      <c r="Q32" s="383">
        <f t="shared" si="0"/>
        <v>0</v>
      </c>
      <c r="R32" s="136"/>
    </row>
    <row r="33" spans="1:20" ht="14.25">
      <c r="A33" s="405"/>
      <c r="B33" s="329"/>
      <c r="C33" s="411">
        <f>A33</f>
        <v>0</v>
      </c>
      <c r="D33" s="490"/>
      <c r="E33" s="382">
        <f>SUMIFS('Prima Nota USCITE'!$H$5:$H$2000,'Prima Nota USCITE'!$C$5:$C$2000,E$4,'Prima Nota USCITE'!$D$5:$D$2000,$C33)</f>
        <v>0</v>
      </c>
      <c r="F33" s="382">
        <f>SUMIFS('Prima Nota USCITE'!$H$5:$H$2000,'Prima Nota USCITE'!$C$5:$C$2000,F$4,'Prima Nota USCITE'!$D$5:$D$2000,$C33)</f>
        <v>0</v>
      </c>
      <c r="G33" s="382">
        <f>SUMIFS('Prima Nota USCITE'!$H$5:$H$2000,'Prima Nota USCITE'!$C$5:$C$2000,G$4,'Prima Nota USCITE'!$D$5:$D$2000,$C33)</f>
        <v>0</v>
      </c>
      <c r="H33" s="382">
        <f>SUMIFS('Prima Nota USCITE'!$H$5:$H$2000,'Prima Nota USCITE'!$C$5:$C$2000,H$4,'Prima Nota USCITE'!$D$5:$D$2000,$C33)</f>
        <v>0</v>
      </c>
      <c r="I33" s="382">
        <f>SUMIFS('Prima Nota USCITE'!$H$5:$H$2000,'Prima Nota USCITE'!$C$5:$C$2000,I$4,'Prima Nota USCITE'!$D$5:$D$2000,$C33)</f>
        <v>0</v>
      </c>
      <c r="J33" s="382">
        <f>SUMIFS('Prima Nota USCITE'!$H$5:$H$2000,'Prima Nota USCITE'!$C$5:$C$2000,J$4,'Prima Nota USCITE'!$D$5:$D$2000,$C33)</f>
        <v>0</v>
      </c>
      <c r="K33" s="382">
        <f>SUMIFS('Prima Nota USCITE'!$H$5:$H$2000,'Prima Nota USCITE'!$C$5:$C$2000,K$4,'Prima Nota USCITE'!$D$5:$D$2000,$C33)</f>
        <v>0</v>
      </c>
      <c r="L33" s="382">
        <f>SUMIFS('Prima Nota USCITE'!$H$5:$H$2000,'Prima Nota USCITE'!$C$5:$C$2000,L$4,'Prima Nota USCITE'!$D$5:$D$2000,$C33)</f>
        <v>0</v>
      </c>
      <c r="M33" s="382">
        <f>SUMIFS('Prima Nota USCITE'!$H$5:$H$2000,'Prima Nota USCITE'!$C$5:$C$2000,M$4,'Prima Nota USCITE'!$D$5:$D$2000,$C33)</f>
        <v>0</v>
      </c>
      <c r="N33" s="382">
        <f>SUMIFS('Prima Nota USCITE'!$H$5:$H$2000,'Prima Nota USCITE'!$C$5:$C$2000,N$4,'Prima Nota USCITE'!$D$5:$D$2000,$C33)</f>
        <v>0</v>
      </c>
      <c r="O33" s="382">
        <f>SUMIFS('Prima Nota USCITE'!$H$5:$H$2000,'Prima Nota USCITE'!$C$5:$C$2000,O$4,'Prima Nota USCITE'!$D$5:$D$2000,$C33)</f>
        <v>0</v>
      </c>
      <c r="P33" s="382">
        <f>SUMIFS('Prima Nota USCITE'!$H$5:$H$2000,'Prima Nota USCITE'!$C$5:$C$2000,P$4,'Prima Nota USCITE'!$D$5:$D$2000,$C33)</f>
        <v>0</v>
      </c>
      <c r="Q33" s="383">
        <f t="shared" si="0"/>
        <v>0</v>
      </c>
      <c r="R33" s="136"/>
    </row>
    <row r="34" spans="1:20" ht="14.25">
      <c r="A34" s="405"/>
      <c r="B34" s="329"/>
      <c r="C34" s="411">
        <f>A34</f>
        <v>0</v>
      </c>
      <c r="D34" s="490"/>
      <c r="E34" s="382">
        <f>SUMIFS('Prima Nota USCITE'!$H$5:$H$2000,'Prima Nota USCITE'!$C$5:$C$2000,E$4,'Prima Nota USCITE'!$D$5:$D$2000,$C34)</f>
        <v>0</v>
      </c>
      <c r="F34" s="382">
        <f>SUMIFS('Prima Nota USCITE'!$H$5:$H$2000,'Prima Nota USCITE'!$C$5:$C$2000,F$4,'Prima Nota USCITE'!$D$5:$D$2000,$C34)</f>
        <v>0</v>
      </c>
      <c r="G34" s="382">
        <f>SUMIFS('Prima Nota USCITE'!$H$5:$H$2000,'Prima Nota USCITE'!$C$5:$C$2000,G$4,'Prima Nota USCITE'!$D$5:$D$2000,$C34)</f>
        <v>0</v>
      </c>
      <c r="H34" s="382">
        <f>SUMIFS('Prima Nota USCITE'!$H$5:$H$2000,'Prima Nota USCITE'!$C$5:$C$2000,H$4,'Prima Nota USCITE'!$D$5:$D$2000,$C34)</f>
        <v>0</v>
      </c>
      <c r="I34" s="382">
        <f>SUMIFS('Prima Nota USCITE'!$H$5:$H$2000,'Prima Nota USCITE'!$C$5:$C$2000,I$4,'Prima Nota USCITE'!$D$5:$D$2000,$C34)</f>
        <v>0</v>
      </c>
      <c r="J34" s="382">
        <f>SUMIFS('Prima Nota USCITE'!$H$5:$H$2000,'Prima Nota USCITE'!$C$5:$C$2000,J$4,'Prima Nota USCITE'!$D$5:$D$2000,$C34)</f>
        <v>0</v>
      </c>
      <c r="K34" s="382">
        <f>SUMIFS('Prima Nota USCITE'!$H$5:$H$2000,'Prima Nota USCITE'!$C$5:$C$2000,K$4,'Prima Nota USCITE'!$D$5:$D$2000,$C34)</f>
        <v>0</v>
      </c>
      <c r="L34" s="382">
        <f>SUMIFS('Prima Nota USCITE'!$H$5:$H$2000,'Prima Nota USCITE'!$C$5:$C$2000,L$4,'Prima Nota USCITE'!$D$5:$D$2000,$C34)</f>
        <v>0</v>
      </c>
      <c r="M34" s="382">
        <f>SUMIFS('Prima Nota USCITE'!$H$5:$H$2000,'Prima Nota USCITE'!$C$5:$C$2000,M$4,'Prima Nota USCITE'!$D$5:$D$2000,$C34)</f>
        <v>0</v>
      </c>
      <c r="N34" s="382">
        <f>SUMIFS('Prima Nota USCITE'!$H$5:$H$2000,'Prima Nota USCITE'!$C$5:$C$2000,N$4,'Prima Nota USCITE'!$D$5:$D$2000,$C34)</f>
        <v>0</v>
      </c>
      <c r="O34" s="382">
        <f>SUMIFS('Prima Nota USCITE'!$H$5:$H$2000,'Prima Nota USCITE'!$C$5:$C$2000,O$4,'Prima Nota USCITE'!$D$5:$D$2000,$C34)</f>
        <v>0</v>
      </c>
      <c r="P34" s="382">
        <f>SUMIFS('Prima Nota USCITE'!$H$5:$H$2000,'Prima Nota USCITE'!$C$5:$C$2000,P$4,'Prima Nota USCITE'!$D$5:$D$2000,$C34)</f>
        <v>0</v>
      </c>
      <c r="Q34" s="383">
        <f>SUM(E34:P34)</f>
        <v>0</v>
      </c>
      <c r="R34" s="136"/>
    </row>
    <row r="35" spans="1:20" ht="14.25">
      <c r="A35" s="405"/>
      <c r="B35" s="329"/>
      <c r="C35" s="411">
        <f>A35</f>
        <v>0</v>
      </c>
      <c r="D35" s="490"/>
      <c r="E35" s="382">
        <f>SUMIFS('Prima Nota USCITE'!$H$5:$H$2000,'Prima Nota USCITE'!$C$5:$C$2000,E$4,'Prima Nota USCITE'!$D$5:$D$2000,$C35)</f>
        <v>0</v>
      </c>
      <c r="F35" s="382">
        <f>SUMIFS('Prima Nota USCITE'!$H$5:$H$2000,'Prima Nota USCITE'!$C$5:$C$2000,F$4,'Prima Nota USCITE'!$D$5:$D$2000,$C35)</f>
        <v>0</v>
      </c>
      <c r="G35" s="382">
        <f>SUMIFS('Prima Nota USCITE'!$H$5:$H$2000,'Prima Nota USCITE'!$C$5:$C$2000,G$4,'Prima Nota USCITE'!$D$5:$D$2000,$C35)</f>
        <v>0</v>
      </c>
      <c r="H35" s="382">
        <f>SUMIFS('Prima Nota USCITE'!$H$5:$H$2000,'Prima Nota USCITE'!$C$5:$C$2000,H$4,'Prima Nota USCITE'!$D$5:$D$2000,$C35)</f>
        <v>0</v>
      </c>
      <c r="I35" s="382">
        <f>SUMIFS('Prima Nota USCITE'!$H$5:$H$2000,'Prima Nota USCITE'!$C$5:$C$2000,I$4,'Prima Nota USCITE'!$D$5:$D$2000,$C35)</f>
        <v>0</v>
      </c>
      <c r="J35" s="382">
        <f>SUMIFS('Prima Nota USCITE'!$H$5:$H$2000,'Prima Nota USCITE'!$C$5:$C$2000,J$4,'Prima Nota USCITE'!$D$5:$D$2000,$C35)</f>
        <v>0</v>
      </c>
      <c r="K35" s="382">
        <f>SUMIFS('Prima Nota USCITE'!$H$5:$H$2000,'Prima Nota USCITE'!$C$5:$C$2000,K$4,'Prima Nota USCITE'!$D$5:$D$2000,$C35)</f>
        <v>0</v>
      </c>
      <c r="L35" s="382">
        <f>SUMIFS('Prima Nota USCITE'!$H$5:$H$2000,'Prima Nota USCITE'!$C$5:$C$2000,L$4,'Prima Nota USCITE'!$D$5:$D$2000,$C35)</f>
        <v>0</v>
      </c>
      <c r="M35" s="382">
        <f>SUMIFS('Prima Nota USCITE'!$H$5:$H$2000,'Prima Nota USCITE'!$C$5:$C$2000,M$4,'Prima Nota USCITE'!$D$5:$D$2000,$C35)</f>
        <v>0</v>
      </c>
      <c r="N35" s="382">
        <f>SUMIFS('Prima Nota USCITE'!$H$5:$H$2000,'Prima Nota USCITE'!$C$5:$C$2000,N$4,'Prima Nota USCITE'!$D$5:$D$2000,$C35)</f>
        <v>0</v>
      </c>
      <c r="O35" s="382">
        <f>SUMIFS('Prima Nota USCITE'!$H$5:$H$2000,'Prima Nota USCITE'!$C$5:$C$2000,O$4,'Prima Nota USCITE'!$D$5:$D$2000,$C35)</f>
        <v>0</v>
      </c>
      <c r="P35" s="382">
        <f>SUMIFS('Prima Nota USCITE'!$H$5:$H$2000,'Prima Nota USCITE'!$C$5:$C$2000,P$4,'Prima Nota USCITE'!$D$5:$D$2000,$C35)</f>
        <v>0</v>
      </c>
      <c r="Q35" s="383">
        <f>SUM(E35:P35)</f>
        <v>0</v>
      </c>
      <c r="R35" s="136"/>
    </row>
    <row r="36" spans="1:20" ht="15" thickBot="1">
      <c r="A36" s="405"/>
      <c r="B36" s="329"/>
      <c r="C36" s="412">
        <f>A36</f>
        <v>0</v>
      </c>
      <c r="D36" s="490"/>
      <c r="E36" s="382">
        <f>SUMIFS('Prima Nota USCITE'!$H$5:$H$2000,'Prima Nota USCITE'!$C$5:$C$2000,E$4,'Prima Nota USCITE'!$D$5:$D$2000,$C36)</f>
        <v>0</v>
      </c>
      <c r="F36" s="382">
        <f>SUMIFS('Prima Nota USCITE'!$H$5:$H$2000,'Prima Nota USCITE'!$C$5:$C$2000,F$4,'Prima Nota USCITE'!$D$5:$D$2000,$C36)</f>
        <v>0</v>
      </c>
      <c r="G36" s="382">
        <f>SUMIFS('Prima Nota USCITE'!$H$5:$H$2000,'Prima Nota USCITE'!$C$5:$C$2000,G$4,'Prima Nota USCITE'!$D$5:$D$2000,$C36)</f>
        <v>0</v>
      </c>
      <c r="H36" s="382">
        <f>SUMIFS('Prima Nota USCITE'!$H$5:$H$2000,'Prima Nota USCITE'!$C$5:$C$2000,H$4,'Prima Nota USCITE'!$D$5:$D$2000,$C36)</f>
        <v>0</v>
      </c>
      <c r="I36" s="382">
        <f>SUMIFS('Prima Nota USCITE'!$H$5:$H$2000,'Prima Nota USCITE'!$C$5:$C$2000,I$4,'Prima Nota USCITE'!$D$5:$D$2000,$C36)</f>
        <v>0</v>
      </c>
      <c r="J36" s="382">
        <f>SUMIFS('Prima Nota USCITE'!$H$5:$H$2000,'Prima Nota USCITE'!$C$5:$C$2000,J$4,'Prima Nota USCITE'!$D$5:$D$2000,$C36)</f>
        <v>0</v>
      </c>
      <c r="K36" s="382">
        <f>SUMIFS('Prima Nota USCITE'!$H$5:$H$2000,'Prima Nota USCITE'!$C$5:$C$2000,K$4,'Prima Nota USCITE'!$D$5:$D$2000,$C36)</f>
        <v>0</v>
      </c>
      <c r="L36" s="382">
        <f>SUMIFS('Prima Nota USCITE'!$H$5:$H$2000,'Prima Nota USCITE'!$C$5:$C$2000,L$4,'Prima Nota USCITE'!$D$5:$D$2000,$C36)</f>
        <v>0</v>
      </c>
      <c r="M36" s="382">
        <f>SUMIFS('Prima Nota USCITE'!$H$5:$H$2000,'Prima Nota USCITE'!$C$5:$C$2000,M$4,'Prima Nota USCITE'!$D$5:$D$2000,$C36)</f>
        <v>0</v>
      </c>
      <c r="N36" s="382">
        <f>SUMIFS('Prima Nota USCITE'!$H$5:$H$2000,'Prima Nota USCITE'!$C$5:$C$2000,N$4,'Prima Nota USCITE'!$D$5:$D$2000,$C36)</f>
        <v>0</v>
      </c>
      <c r="O36" s="382">
        <f>SUMIFS('Prima Nota USCITE'!$H$5:$H$2000,'Prima Nota USCITE'!$C$5:$C$2000,O$4,'Prima Nota USCITE'!$D$5:$D$2000,$C36)</f>
        <v>0</v>
      </c>
      <c r="P36" s="382">
        <f>SUMIFS('Prima Nota USCITE'!$H$5:$H$2000,'Prima Nota USCITE'!$C$5:$C$2000,P$4,'Prima Nota USCITE'!$D$5:$D$2000,$C36)</f>
        <v>0</v>
      </c>
      <c r="Q36" s="383">
        <f t="shared" si="0"/>
        <v>0</v>
      </c>
      <c r="R36" s="136"/>
    </row>
    <row r="37" spans="1:20" s="297" customFormat="1" ht="16.5" thickTop="1" thickBot="1">
      <c r="A37" s="406"/>
      <c r="B37" s="323">
        <v>4</v>
      </c>
      <c r="C37" s="357"/>
      <c r="D37" s="384" t="s">
        <v>168</v>
      </c>
      <c r="E37" s="385">
        <f t="shared" ref="E37:P37" si="6">SUM(E$31:E$36)</f>
        <v>0</v>
      </c>
      <c r="F37" s="385">
        <f t="shared" si="6"/>
        <v>0</v>
      </c>
      <c r="G37" s="385">
        <f t="shared" si="6"/>
        <v>0</v>
      </c>
      <c r="H37" s="385">
        <f t="shared" si="6"/>
        <v>0</v>
      </c>
      <c r="I37" s="385">
        <f t="shared" si="6"/>
        <v>0</v>
      </c>
      <c r="J37" s="385">
        <f t="shared" si="6"/>
        <v>0</v>
      </c>
      <c r="K37" s="385">
        <f t="shared" si="6"/>
        <v>0</v>
      </c>
      <c r="L37" s="385">
        <f t="shared" si="6"/>
        <v>0</v>
      </c>
      <c r="M37" s="385">
        <f t="shared" si="6"/>
        <v>0</v>
      </c>
      <c r="N37" s="385">
        <f t="shared" si="6"/>
        <v>0</v>
      </c>
      <c r="O37" s="385">
        <f t="shared" si="6"/>
        <v>0</v>
      </c>
      <c r="P37" s="385">
        <f t="shared" si="6"/>
        <v>0</v>
      </c>
      <c r="Q37" s="386">
        <f t="shared" si="0"/>
        <v>0</v>
      </c>
      <c r="R37" s="387">
        <f>SUM(Q31:Q36)</f>
        <v>0</v>
      </c>
    </row>
    <row r="38" spans="1:20" ht="16.5" thickTop="1" thickBot="1">
      <c r="A38" s="407"/>
      <c r="B38" s="403"/>
      <c r="C38" s="409">
        <v>5</v>
      </c>
      <c r="D38" s="379" t="s">
        <v>169</v>
      </c>
      <c r="E38" s="380">
        <f>SUMIFS('Prima Nota USCITE'!$H$5:$H$2000,'Prima Nota USCITE'!$C$5:$C$2000,E$4,'Prima Nota USCITE'!$D$5:$D$2000,$C38)</f>
        <v>0</v>
      </c>
      <c r="F38" s="380">
        <f>SUMIFS('Prima Nota USCITE'!$H$5:$H$2000,'Prima Nota USCITE'!$C$5:$C$2000,F$4,'Prima Nota USCITE'!$D$5:$D$2000,$C38)</f>
        <v>0</v>
      </c>
      <c r="G38" s="380">
        <f>SUMIFS('Prima Nota USCITE'!$H$5:$H$2000,'Prima Nota USCITE'!$C$5:$C$2000,G$4,'Prima Nota USCITE'!$D$5:$D$2000,$C38)</f>
        <v>0</v>
      </c>
      <c r="H38" s="380">
        <f>SUMIFS('Prima Nota USCITE'!$H$5:$H$2000,'Prima Nota USCITE'!$C$5:$C$2000,H$4,'Prima Nota USCITE'!$D$5:$D$2000,$C38)</f>
        <v>0</v>
      </c>
      <c r="I38" s="380">
        <f>SUMIFS('Prima Nota USCITE'!$H$5:$H$2000,'Prima Nota USCITE'!$C$5:$C$2000,I$4,'Prima Nota USCITE'!$D$5:$D$2000,$C38)</f>
        <v>0</v>
      </c>
      <c r="J38" s="380">
        <f>SUMIFS('Prima Nota USCITE'!$H$5:$H$2000,'Prima Nota USCITE'!$C$5:$C$2000,J$4,'Prima Nota USCITE'!$D$5:$D$2000,$C38)</f>
        <v>0</v>
      </c>
      <c r="K38" s="380">
        <f>SUMIFS('Prima Nota USCITE'!$H$5:$H$2000,'Prima Nota USCITE'!$C$5:$C$2000,K$4,'Prima Nota USCITE'!$D$5:$D$2000,$C38)</f>
        <v>0</v>
      </c>
      <c r="L38" s="380">
        <f>SUMIFS('Prima Nota USCITE'!$H$5:$H$2000,'Prima Nota USCITE'!$C$5:$C$2000,L$4,'Prima Nota USCITE'!$D$5:$D$2000,$C38)</f>
        <v>0</v>
      </c>
      <c r="M38" s="380">
        <f>SUMIFS('Prima Nota USCITE'!$H$5:$H$2000,'Prima Nota USCITE'!$C$5:$C$2000,M$4,'Prima Nota USCITE'!$D$5:$D$2000,$C38)</f>
        <v>0</v>
      </c>
      <c r="N38" s="380">
        <f>SUMIFS('Prima Nota USCITE'!$H$5:$H$2000,'Prima Nota USCITE'!$C$5:$C$2000,N$4,'Prima Nota USCITE'!$D$5:$D$2000,$C38)</f>
        <v>0</v>
      </c>
      <c r="O38" s="380">
        <f>SUMIFS('Prima Nota USCITE'!$H$5:$H$2000,'Prima Nota USCITE'!$C$5:$C$2000,O$4,'Prima Nota USCITE'!$D$5:$D$2000,$C38)</f>
        <v>0</v>
      </c>
      <c r="P38" s="380">
        <f>SUMIFS('Prima Nota USCITE'!$H$5:$H$2000,'Prima Nota USCITE'!$C$5:$C$2000,P$4,'Prima Nota USCITE'!$D$5:$D$2000,$C38)</f>
        <v>0</v>
      </c>
      <c r="Q38" s="381">
        <f>SUM(E38:P38)</f>
        <v>0</v>
      </c>
      <c r="R38" s="136"/>
    </row>
    <row r="39" spans="1:20" s="388" customFormat="1" ht="14.25">
      <c r="A39" s="405"/>
      <c r="B39" s="329"/>
      <c r="C39" s="410">
        <f t="shared" ref="C39:C46" si="7">A39</f>
        <v>0</v>
      </c>
      <c r="D39" s="489" t="s">
        <v>170</v>
      </c>
      <c r="E39" s="382">
        <f>SUMIFS('Prima Nota USCITE'!$H$5:$H$2000,'Prima Nota USCITE'!$C$5:$C$2000,E$4,'Prima Nota USCITE'!$D$5:$D$2000,$C39)</f>
        <v>0</v>
      </c>
      <c r="F39" s="382">
        <f>SUMIFS('Prima Nota USCITE'!$H$5:$H$2000,'Prima Nota USCITE'!$C$5:$C$2000,F$4,'Prima Nota USCITE'!$D$5:$D$2000,$C39)</f>
        <v>0</v>
      </c>
      <c r="G39" s="382">
        <f>SUMIFS('Prima Nota USCITE'!$H$5:$H$2000,'Prima Nota USCITE'!$C$5:$C$2000,G$4,'Prima Nota USCITE'!$D$5:$D$2000,$C39)</f>
        <v>0</v>
      </c>
      <c r="H39" s="382">
        <f>SUMIFS('Prima Nota USCITE'!$H$5:$H$2000,'Prima Nota USCITE'!$C$5:$C$2000,H$4,'Prima Nota USCITE'!$D$5:$D$2000,$C39)</f>
        <v>0</v>
      </c>
      <c r="I39" s="382">
        <f>SUMIFS('Prima Nota USCITE'!$H$5:$H$2000,'Prima Nota USCITE'!$C$5:$C$2000,I$4,'Prima Nota USCITE'!$D$5:$D$2000,$C39)</f>
        <v>0</v>
      </c>
      <c r="J39" s="382">
        <f>SUMIFS('Prima Nota USCITE'!$H$5:$H$2000,'Prima Nota USCITE'!$C$5:$C$2000,J$4,'Prima Nota USCITE'!$D$5:$D$2000,$C39)</f>
        <v>0</v>
      </c>
      <c r="K39" s="382">
        <f>SUMIFS('Prima Nota USCITE'!$H$5:$H$2000,'Prima Nota USCITE'!$C$5:$C$2000,K$4,'Prima Nota USCITE'!$D$5:$D$2000,$C39)</f>
        <v>0</v>
      </c>
      <c r="L39" s="382">
        <f>SUMIFS('Prima Nota USCITE'!$H$5:$H$2000,'Prima Nota USCITE'!$C$5:$C$2000,L$4,'Prima Nota USCITE'!$D$5:$D$2000,$C39)</f>
        <v>0</v>
      </c>
      <c r="M39" s="382">
        <f>SUMIFS('Prima Nota USCITE'!$H$5:$H$2000,'Prima Nota USCITE'!$C$5:$C$2000,M$4,'Prima Nota USCITE'!$D$5:$D$2000,$C39)</f>
        <v>0</v>
      </c>
      <c r="N39" s="382">
        <f>SUMIFS('Prima Nota USCITE'!$H$5:$H$2000,'Prima Nota USCITE'!$C$5:$C$2000,N$4,'Prima Nota USCITE'!$D$5:$D$2000,$C39)</f>
        <v>0</v>
      </c>
      <c r="O39" s="382">
        <f>SUMIFS('Prima Nota USCITE'!$H$5:$H$2000,'Prima Nota USCITE'!$C$5:$C$2000,O$4,'Prima Nota USCITE'!$D$5:$D$2000,$C39)</f>
        <v>0</v>
      </c>
      <c r="P39" s="382">
        <f>SUMIFS('Prima Nota USCITE'!$H$5:$H$2000,'Prima Nota USCITE'!$C$5:$C$2000,P$4,'Prima Nota USCITE'!$D$5:$D$2000,$C39)</f>
        <v>0</v>
      </c>
      <c r="Q39" s="383">
        <f t="shared" si="0"/>
        <v>0</v>
      </c>
      <c r="R39" s="136"/>
      <c r="S39" s="42"/>
      <c r="T39" s="42"/>
    </row>
    <row r="40" spans="1:20" s="388" customFormat="1" ht="14.25">
      <c r="A40" s="407"/>
      <c r="B40" s="329"/>
      <c r="C40" s="410">
        <f t="shared" si="7"/>
        <v>0</v>
      </c>
      <c r="D40" s="490" t="s">
        <v>171</v>
      </c>
      <c r="E40" s="382">
        <f>SUMIFS('Prima Nota USCITE'!$H$5:$H$2000,'Prima Nota USCITE'!$C$5:$C$2000,E$4,'Prima Nota USCITE'!$D$5:$D$2000,$C40)</f>
        <v>0</v>
      </c>
      <c r="F40" s="382">
        <f>SUMIFS('Prima Nota USCITE'!$H$5:$H$2000,'Prima Nota USCITE'!$C$5:$C$2000,F$4,'Prima Nota USCITE'!$D$5:$D$2000,$C40)</f>
        <v>0</v>
      </c>
      <c r="G40" s="382">
        <f>SUMIFS('Prima Nota USCITE'!$H$5:$H$2000,'Prima Nota USCITE'!$C$5:$C$2000,G$4,'Prima Nota USCITE'!$D$5:$D$2000,$C40)</f>
        <v>0</v>
      </c>
      <c r="H40" s="382">
        <f>SUMIFS('Prima Nota USCITE'!$H$5:$H$2000,'Prima Nota USCITE'!$C$5:$C$2000,H$4,'Prima Nota USCITE'!$D$5:$D$2000,$C40)</f>
        <v>0</v>
      </c>
      <c r="I40" s="382">
        <f>SUMIFS('Prima Nota USCITE'!$H$5:$H$2000,'Prima Nota USCITE'!$C$5:$C$2000,I$4,'Prima Nota USCITE'!$D$5:$D$2000,$C40)</f>
        <v>0</v>
      </c>
      <c r="J40" s="382">
        <f>SUMIFS('Prima Nota USCITE'!$H$5:$H$2000,'Prima Nota USCITE'!$C$5:$C$2000,J$4,'Prima Nota USCITE'!$D$5:$D$2000,$C40)</f>
        <v>0</v>
      </c>
      <c r="K40" s="382">
        <f>SUMIFS('Prima Nota USCITE'!$H$5:$H$2000,'Prima Nota USCITE'!$C$5:$C$2000,K$4,'Prima Nota USCITE'!$D$5:$D$2000,$C40)</f>
        <v>0</v>
      </c>
      <c r="L40" s="382">
        <f>SUMIFS('Prima Nota USCITE'!$H$5:$H$2000,'Prima Nota USCITE'!$C$5:$C$2000,L$4,'Prima Nota USCITE'!$D$5:$D$2000,$C40)</f>
        <v>0</v>
      </c>
      <c r="M40" s="382">
        <f>SUMIFS('Prima Nota USCITE'!$H$5:$H$2000,'Prima Nota USCITE'!$C$5:$C$2000,M$4,'Prima Nota USCITE'!$D$5:$D$2000,$C40)</f>
        <v>0</v>
      </c>
      <c r="N40" s="382">
        <f>SUMIFS('Prima Nota USCITE'!$H$5:$H$2000,'Prima Nota USCITE'!$C$5:$C$2000,N$4,'Prima Nota USCITE'!$D$5:$D$2000,$C40)</f>
        <v>0</v>
      </c>
      <c r="O40" s="382">
        <f>SUMIFS('Prima Nota USCITE'!$H$5:$H$2000,'Prima Nota USCITE'!$C$5:$C$2000,O$4,'Prima Nota USCITE'!$D$5:$D$2000,$C40)</f>
        <v>0</v>
      </c>
      <c r="P40" s="382">
        <f>SUMIFS('Prima Nota USCITE'!$H$5:$H$2000,'Prima Nota USCITE'!$C$5:$C$2000,P$4,'Prima Nota USCITE'!$D$5:$D$2000,$C40)</f>
        <v>0</v>
      </c>
      <c r="Q40" s="383">
        <f t="shared" si="0"/>
        <v>0</v>
      </c>
      <c r="R40" s="136"/>
      <c r="S40" s="42"/>
      <c r="T40" s="42"/>
    </row>
    <row r="41" spans="1:20" s="388" customFormat="1" ht="14.25">
      <c r="A41" s="407"/>
      <c r="B41" s="329"/>
      <c r="C41" s="410">
        <f t="shared" si="7"/>
        <v>0</v>
      </c>
      <c r="D41" s="490" t="s">
        <v>172</v>
      </c>
      <c r="E41" s="382">
        <f>SUMIFS('Prima Nota USCITE'!$H$5:$H$2000,'Prima Nota USCITE'!$C$5:$C$2000,E$4,'Prima Nota USCITE'!$D$5:$D$2000,$C41)</f>
        <v>0</v>
      </c>
      <c r="F41" s="382">
        <f>SUMIFS('Prima Nota USCITE'!$H$5:$H$2000,'Prima Nota USCITE'!$C$5:$C$2000,F$4,'Prima Nota USCITE'!$D$5:$D$2000,$C41)</f>
        <v>0</v>
      </c>
      <c r="G41" s="382">
        <f>SUMIFS('Prima Nota USCITE'!$H$5:$H$2000,'Prima Nota USCITE'!$C$5:$C$2000,G$4,'Prima Nota USCITE'!$D$5:$D$2000,$C41)</f>
        <v>0</v>
      </c>
      <c r="H41" s="382">
        <f>SUMIFS('Prima Nota USCITE'!$H$5:$H$2000,'Prima Nota USCITE'!$C$5:$C$2000,H$4,'Prima Nota USCITE'!$D$5:$D$2000,$C41)</f>
        <v>0</v>
      </c>
      <c r="I41" s="382">
        <f>SUMIFS('Prima Nota USCITE'!$H$5:$H$2000,'Prima Nota USCITE'!$C$5:$C$2000,I$4,'Prima Nota USCITE'!$D$5:$D$2000,$C41)</f>
        <v>0</v>
      </c>
      <c r="J41" s="382">
        <f>SUMIFS('Prima Nota USCITE'!$H$5:$H$2000,'Prima Nota USCITE'!$C$5:$C$2000,J$4,'Prima Nota USCITE'!$D$5:$D$2000,$C41)</f>
        <v>0</v>
      </c>
      <c r="K41" s="382">
        <f>SUMIFS('Prima Nota USCITE'!$H$5:$H$2000,'Prima Nota USCITE'!$C$5:$C$2000,K$4,'Prima Nota USCITE'!$D$5:$D$2000,$C41)</f>
        <v>0</v>
      </c>
      <c r="L41" s="382">
        <f>SUMIFS('Prima Nota USCITE'!$H$5:$H$2000,'Prima Nota USCITE'!$C$5:$C$2000,L$4,'Prima Nota USCITE'!$D$5:$D$2000,$C41)</f>
        <v>0</v>
      </c>
      <c r="M41" s="382">
        <f>SUMIFS('Prima Nota USCITE'!$H$5:$H$2000,'Prima Nota USCITE'!$C$5:$C$2000,M$4,'Prima Nota USCITE'!$D$5:$D$2000,$C41)</f>
        <v>0</v>
      </c>
      <c r="N41" s="382">
        <f>SUMIFS('Prima Nota USCITE'!$H$5:$H$2000,'Prima Nota USCITE'!$C$5:$C$2000,N$4,'Prima Nota USCITE'!$D$5:$D$2000,$C41)</f>
        <v>0</v>
      </c>
      <c r="O41" s="382">
        <f>SUMIFS('Prima Nota USCITE'!$H$5:$H$2000,'Prima Nota USCITE'!$C$5:$C$2000,O$4,'Prima Nota USCITE'!$D$5:$D$2000,$C41)</f>
        <v>0</v>
      </c>
      <c r="P41" s="382">
        <f>SUMIFS('Prima Nota USCITE'!$H$5:$H$2000,'Prima Nota USCITE'!$C$5:$C$2000,P$4,'Prima Nota USCITE'!$D$5:$D$2000,$C41)</f>
        <v>0</v>
      </c>
      <c r="Q41" s="383">
        <f>SUM(E41:P41)</f>
        <v>0</v>
      </c>
      <c r="R41" s="136"/>
      <c r="S41" s="42"/>
      <c r="T41" s="42"/>
    </row>
    <row r="42" spans="1:20" s="388" customFormat="1" ht="14.25">
      <c r="A42" s="407"/>
      <c r="B42" s="329"/>
      <c r="C42" s="410">
        <f t="shared" si="7"/>
        <v>0</v>
      </c>
      <c r="D42" s="490" t="s">
        <v>85</v>
      </c>
      <c r="E42" s="382">
        <f>SUMIFS('Prima Nota USCITE'!$H$5:$H$2000,'Prima Nota USCITE'!$C$5:$C$2000,E$4,'Prima Nota USCITE'!$D$5:$D$2000,$C42)</f>
        <v>0</v>
      </c>
      <c r="F42" s="382">
        <f>SUMIFS('Prima Nota USCITE'!$H$5:$H$2000,'Prima Nota USCITE'!$C$5:$C$2000,F$4,'Prima Nota USCITE'!$D$5:$D$2000,$C42)</f>
        <v>0</v>
      </c>
      <c r="G42" s="382">
        <f>SUMIFS('Prima Nota USCITE'!$H$5:$H$2000,'Prima Nota USCITE'!$C$5:$C$2000,G$4,'Prima Nota USCITE'!$D$5:$D$2000,$C42)</f>
        <v>0</v>
      </c>
      <c r="H42" s="382">
        <f>SUMIFS('Prima Nota USCITE'!$H$5:$H$2000,'Prima Nota USCITE'!$C$5:$C$2000,H$4,'Prima Nota USCITE'!$D$5:$D$2000,$C42)</f>
        <v>0</v>
      </c>
      <c r="I42" s="382">
        <f>SUMIFS('Prima Nota USCITE'!$H$5:$H$2000,'Prima Nota USCITE'!$C$5:$C$2000,I$4,'Prima Nota USCITE'!$D$5:$D$2000,$C42)</f>
        <v>0</v>
      </c>
      <c r="J42" s="382">
        <f>SUMIFS('Prima Nota USCITE'!$H$5:$H$2000,'Prima Nota USCITE'!$C$5:$C$2000,J$4,'Prima Nota USCITE'!$D$5:$D$2000,$C42)</f>
        <v>0</v>
      </c>
      <c r="K42" s="382">
        <f>SUMIFS('Prima Nota USCITE'!$H$5:$H$2000,'Prima Nota USCITE'!$C$5:$C$2000,K$4,'Prima Nota USCITE'!$D$5:$D$2000,$C42)</f>
        <v>0</v>
      </c>
      <c r="L42" s="382">
        <f>SUMIFS('Prima Nota USCITE'!$H$5:$H$2000,'Prima Nota USCITE'!$C$5:$C$2000,L$4,'Prima Nota USCITE'!$D$5:$D$2000,$C42)</f>
        <v>0</v>
      </c>
      <c r="M42" s="382">
        <f>SUMIFS('Prima Nota USCITE'!$H$5:$H$2000,'Prima Nota USCITE'!$C$5:$C$2000,M$4,'Prima Nota USCITE'!$D$5:$D$2000,$C42)</f>
        <v>0</v>
      </c>
      <c r="N42" s="382">
        <f>SUMIFS('Prima Nota USCITE'!$H$5:$H$2000,'Prima Nota USCITE'!$C$5:$C$2000,N$4,'Prima Nota USCITE'!$D$5:$D$2000,$C42)</f>
        <v>0</v>
      </c>
      <c r="O42" s="382">
        <f>SUMIFS('Prima Nota USCITE'!$H$5:$H$2000,'Prima Nota USCITE'!$C$5:$C$2000,O$4,'Prima Nota USCITE'!$D$5:$D$2000,$C42)</f>
        <v>0</v>
      </c>
      <c r="P42" s="382">
        <f>SUMIFS('Prima Nota USCITE'!$H$5:$H$2000,'Prima Nota USCITE'!$C$5:$C$2000,P$4,'Prima Nota USCITE'!$D$5:$D$2000,$C42)</f>
        <v>0</v>
      </c>
      <c r="Q42" s="383">
        <f>SUM(E42:P42)</f>
        <v>0</v>
      </c>
      <c r="R42" s="136"/>
      <c r="S42" s="42"/>
      <c r="T42" s="42"/>
    </row>
    <row r="43" spans="1:20" s="388" customFormat="1" ht="14.25">
      <c r="A43" s="407"/>
      <c r="B43" s="329"/>
      <c r="C43" s="410">
        <f t="shared" si="7"/>
        <v>0</v>
      </c>
      <c r="D43" s="490"/>
      <c r="E43" s="382">
        <f>SUMIFS('Prima Nota USCITE'!$H$5:$H$2000,'Prima Nota USCITE'!$C$5:$C$2000,E$4,'Prima Nota USCITE'!$D$5:$D$2000,$C43)</f>
        <v>0</v>
      </c>
      <c r="F43" s="382">
        <f>SUMIFS('Prima Nota USCITE'!$H$5:$H$2000,'Prima Nota USCITE'!$C$5:$C$2000,F$4,'Prima Nota USCITE'!$D$5:$D$2000,$C43)</f>
        <v>0</v>
      </c>
      <c r="G43" s="382">
        <f>SUMIFS('Prima Nota USCITE'!$H$5:$H$2000,'Prima Nota USCITE'!$C$5:$C$2000,G$4,'Prima Nota USCITE'!$D$5:$D$2000,$C43)</f>
        <v>0</v>
      </c>
      <c r="H43" s="382">
        <f>SUMIFS('Prima Nota USCITE'!$H$5:$H$2000,'Prima Nota USCITE'!$C$5:$C$2000,H$4,'Prima Nota USCITE'!$D$5:$D$2000,$C43)</f>
        <v>0</v>
      </c>
      <c r="I43" s="382">
        <f>SUMIFS('Prima Nota USCITE'!$H$5:$H$2000,'Prima Nota USCITE'!$C$5:$C$2000,I$4,'Prima Nota USCITE'!$D$5:$D$2000,$C43)</f>
        <v>0</v>
      </c>
      <c r="J43" s="382">
        <f>SUMIFS('Prima Nota USCITE'!$H$5:$H$2000,'Prima Nota USCITE'!$C$5:$C$2000,J$4,'Prima Nota USCITE'!$D$5:$D$2000,$C43)</f>
        <v>0</v>
      </c>
      <c r="K43" s="382">
        <f>SUMIFS('Prima Nota USCITE'!$H$5:$H$2000,'Prima Nota USCITE'!$C$5:$C$2000,K$4,'Prima Nota USCITE'!$D$5:$D$2000,$C43)</f>
        <v>0</v>
      </c>
      <c r="L43" s="382">
        <f>SUMIFS('Prima Nota USCITE'!$H$5:$H$2000,'Prima Nota USCITE'!$C$5:$C$2000,L$4,'Prima Nota USCITE'!$D$5:$D$2000,$C43)</f>
        <v>0</v>
      </c>
      <c r="M43" s="382">
        <f>SUMIFS('Prima Nota USCITE'!$H$5:$H$2000,'Prima Nota USCITE'!$C$5:$C$2000,M$4,'Prima Nota USCITE'!$D$5:$D$2000,$C43)</f>
        <v>0</v>
      </c>
      <c r="N43" s="382">
        <f>SUMIFS('Prima Nota USCITE'!$H$5:$H$2000,'Prima Nota USCITE'!$C$5:$C$2000,N$4,'Prima Nota USCITE'!$D$5:$D$2000,$C43)</f>
        <v>0</v>
      </c>
      <c r="O43" s="382">
        <f>SUMIFS('Prima Nota USCITE'!$H$5:$H$2000,'Prima Nota USCITE'!$C$5:$C$2000,O$4,'Prima Nota USCITE'!$D$5:$D$2000,$C43)</f>
        <v>0</v>
      </c>
      <c r="P43" s="382">
        <f>SUMIFS('Prima Nota USCITE'!$H$5:$H$2000,'Prima Nota USCITE'!$C$5:$C$2000,P$4,'Prima Nota USCITE'!$D$5:$D$2000,$C43)</f>
        <v>0</v>
      </c>
      <c r="Q43" s="383">
        <f>SUM(E43:P43)</f>
        <v>0</v>
      </c>
      <c r="R43" s="136"/>
      <c r="S43" s="42"/>
      <c r="T43" s="42"/>
    </row>
    <row r="44" spans="1:20" s="388" customFormat="1" ht="14.25">
      <c r="A44" s="407"/>
      <c r="B44" s="329"/>
      <c r="C44" s="410">
        <f t="shared" si="7"/>
        <v>0</v>
      </c>
      <c r="D44" s="490"/>
      <c r="E44" s="382">
        <f>SUMIFS('Prima Nota USCITE'!$H$5:$H$2000,'Prima Nota USCITE'!$C$5:$C$2000,E$4,'Prima Nota USCITE'!$D$5:$D$2000,$C44)</f>
        <v>0</v>
      </c>
      <c r="F44" s="382">
        <f>SUMIFS('Prima Nota USCITE'!$H$5:$H$2000,'Prima Nota USCITE'!$C$5:$C$2000,F$4,'Prima Nota USCITE'!$D$5:$D$2000,$C44)</f>
        <v>0</v>
      </c>
      <c r="G44" s="382">
        <f>SUMIFS('Prima Nota USCITE'!$H$5:$H$2000,'Prima Nota USCITE'!$C$5:$C$2000,G$4,'Prima Nota USCITE'!$D$5:$D$2000,$C44)</f>
        <v>0</v>
      </c>
      <c r="H44" s="382">
        <f>SUMIFS('Prima Nota USCITE'!$H$5:$H$2000,'Prima Nota USCITE'!$C$5:$C$2000,H$4,'Prima Nota USCITE'!$D$5:$D$2000,$C44)</f>
        <v>0</v>
      </c>
      <c r="I44" s="382">
        <f>SUMIFS('Prima Nota USCITE'!$H$5:$H$2000,'Prima Nota USCITE'!$C$5:$C$2000,I$4,'Prima Nota USCITE'!$D$5:$D$2000,$C44)</f>
        <v>0</v>
      </c>
      <c r="J44" s="382">
        <f>SUMIFS('Prima Nota USCITE'!$H$5:$H$2000,'Prima Nota USCITE'!$C$5:$C$2000,J$4,'Prima Nota USCITE'!$D$5:$D$2000,$C44)</f>
        <v>0</v>
      </c>
      <c r="K44" s="382">
        <f>SUMIFS('Prima Nota USCITE'!$H$5:$H$2000,'Prima Nota USCITE'!$C$5:$C$2000,K$4,'Prima Nota USCITE'!$D$5:$D$2000,$C44)</f>
        <v>0</v>
      </c>
      <c r="L44" s="382">
        <f>SUMIFS('Prima Nota USCITE'!$H$5:$H$2000,'Prima Nota USCITE'!$C$5:$C$2000,L$4,'Prima Nota USCITE'!$D$5:$D$2000,$C44)</f>
        <v>0</v>
      </c>
      <c r="M44" s="382">
        <f>SUMIFS('Prima Nota USCITE'!$H$5:$H$2000,'Prima Nota USCITE'!$C$5:$C$2000,M$4,'Prima Nota USCITE'!$D$5:$D$2000,$C44)</f>
        <v>0</v>
      </c>
      <c r="N44" s="382">
        <f>SUMIFS('Prima Nota USCITE'!$H$5:$H$2000,'Prima Nota USCITE'!$C$5:$C$2000,N$4,'Prima Nota USCITE'!$D$5:$D$2000,$C44)</f>
        <v>0</v>
      </c>
      <c r="O44" s="382">
        <f>SUMIFS('Prima Nota USCITE'!$H$5:$H$2000,'Prima Nota USCITE'!$C$5:$C$2000,O$4,'Prima Nota USCITE'!$D$5:$D$2000,$C44)</f>
        <v>0</v>
      </c>
      <c r="P44" s="382">
        <f>SUMIFS('Prima Nota USCITE'!$H$5:$H$2000,'Prima Nota USCITE'!$C$5:$C$2000,P$4,'Prima Nota USCITE'!$D$5:$D$2000,$C44)</f>
        <v>0</v>
      </c>
      <c r="Q44" s="383">
        <f>SUM(E44:P44)</f>
        <v>0</v>
      </c>
      <c r="R44" s="136"/>
      <c r="S44" s="42"/>
      <c r="T44" s="42"/>
    </row>
    <row r="45" spans="1:20" s="388" customFormat="1" ht="14.25">
      <c r="A45" s="407"/>
      <c r="B45" s="329"/>
      <c r="C45" s="410">
        <f t="shared" si="7"/>
        <v>0</v>
      </c>
      <c r="D45" s="490"/>
      <c r="E45" s="382">
        <f>SUMIFS('Prima Nota USCITE'!$H$5:$H$2000,'Prima Nota USCITE'!$C$5:$C$2000,E$4,'Prima Nota USCITE'!$D$5:$D$2000,$C45)</f>
        <v>0</v>
      </c>
      <c r="F45" s="382">
        <f>SUMIFS('Prima Nota USCITE'!$H$5:$H$2000,'Prima Nota USCITE'!$C$5:$C$2000,F$4,'Prima Nota USCITE'!$D$5:$D$2000,$C45)</f>
        <v>0</v>
      </c>
      <c r="G45" s="382">
        <f>SUMIFS('Prima Nota USCITE'!$H$5:$H$2000,'Prima Nota USCITE'!$C$5:$C$2000,G$4,'Prima Nota USCITE'!$D$5:$D$2000,$C45)</f>
        <v>0</v>
      </c>
      <c r="H45" s="382">
        <f>SUMIFS('Prima Nota USCITE'!$H$5:$H$2000,'Prima Nota USCITE'!$C$5:$C$2000,H$4,'Prima Nota USCITE'!$D$5:$D$2000,$C45)</f>
        <v>0</v>
      </c>
      <c r="I45" s="382">
        <f>SUMIFS('Prima Nota USCITE'!$H$5:$H$2000,'Prima Nota USCITE'!$C$5:$C$2000,I$4,'Prima Nota USCITE'!$D$5:$D$2000,$C45)</f>
        <v>0</v>
      </c>
      <c r="J45" s="382">
        <f>SUMIFS('Prima Nota USCITE'!$H$5:$H$2000,'Prima Nota USCITE'!$C$5:$C$2000,J$4,'Prima Nota USCITE'!$D$5:$D$2000,$C45)</f>
        <v>0</v>
      </c>
      <c r="K45" s="382">
        <f>SUMIFS('Prima Nota USCITE'!$H$5:$H$2000,'Prima Nota USCITE'!$C$5:$C$2000,K$4,'Prima Nota USCITE'!$D$5:$D$2000,$C45)</f>
        <v>0</v>
      </c>
      <c r="L45" s="382">
        <f>SUMIFS('Prima Nota USCITE'!$H$5:$H$2000,'Prima Nota USCITE'!$C$5:$C$2000,L$4,'Prima Nota USCITE'!$D$5:$D$2000,$C45)</f>
        <v>0</v>
      </c>
      <c r="M45" s="382">
        <f>SUMIFS('Prima Nota USCITE'!$H$5:$H$2000,'Prima Nota USCITE'!$C$5:$C$2000,M$4,'Prima Nota USCITE'!$D$5:$D$2000,$C45)</f>
        <v>0</v>
      </c>
      <c r="N45" s="382">
        <f>SUMIFS('Prima Nota USCITE'!$H$5:$H$2000,'Prima Nota USCITE'!$C$5:$C$2000,N$4,'Prima Nota USCITE'!$D$5:$D$2000,$C45)</f>
        <v>0</v>
      </c>
      <c r="O45" s="382">
        <f>SUMIFS('Prima Nota USCITE'!$H$5:$H$2000,'Prima Nota USCITE'!$C$5:$C$2000,O$4,'Prima Nota USCITE'!$D$5:$D$2000,$C45)</f>
        <v>0</v>
      </c>
      <c r="P45" s="382">
        <f>SUMIFS('Prima Nota USCITE'!$H$5:$H$2000,'Prima Nota USCITE'!$C$5:$C$2000,P$4,'Prima Nota USCITE'!$D$5:$D$2000,$C45)</f>
        <v>0</v>
      </c>
      <c r="Q45" s="383">
        <f>SUM(E45:P45)</f>
        <v>0</v>
      </c>
      <c r="R45" s="136"/>
      <c r="S45" s="42"/>
      <c r="T45" s="42"/>
    </row>
    <row r="46" spans="1:20" s="388" customFormat="1" ht="15" thickBot="1">
      <c r="A46" s="406"/>
      <c r="B46" s="329"/>
      <c r="C46" s="410">
        <f t="shared" si="7"/>
        <v>0</v>
      </c>
      <c r="D46" s="490"/>
      <c r="E46" s="382">
        <f>SUMIFS('Prima Nota USCITE'!$H$5:$H$2000,'Prima Nota USCITE'!$C$5:$C$2000,E$4,'Prima Nota USCITE'!$D$5:$D$2000,$C46)</f>
        <v>0</v>
      </c>
      <c r="F46" s="382">
        <f>SUMIFS('Prima Nota USCITE'!$H$5:$H$2000,'Prima Nota USCITE'!$C$5:$C$2000,F$4,'Prima Nota USCITE'!$D$5:$D$2000,$C46)</f>
        <v>0</v>
      </c>
      <c r="G46" s="382">
        <f>SUMIFS('Prima Nota USCITE'!$H$5:$H$2000,'Prima Nota USCITE'!$C$5:$C$2000,G$4,'Prima Nota USCITE'!$D$5:$D$2000,$C46)</f>
        <v>0</v>
      </c>
      <c r="H46" s="382">
        <f>SUMIFS('Prima Nota USCITE'!$H$5:$H$2000,'Prima Nota USCITE'!$C$5:$C$2000,H$4,'Prima Nota USCITE'!$D$5:$D$2000,$C46)</f>
        <v>0</v>
      </c>
      <c r="I46" s="382">
        <f>SUMIFS('Prima Nota USCITE'!$H$5:$H$2000,'Prima Nota USCITE'!$C$5:$C$2000,I$4,'Prima Nota USCITE'!$D$5:$D$2000,$C46)</f>
        <v>0</v>
      </c>
      <c r="J46" s="382">
        <f>SUMIFS('Prima Nota USCITE'!$H$5:$H$2000,'Prima Nota USCITE'!$C$5:$C$2000,J$4,'Prima Nota USCITE'!$D$5:$D$2000,$C46)</f>
        <v>0</v>
      </c>
      <c r="K46" s="382">
        <f>SUMIFS('Prima Nota USCITE'!$H$5:$H$2000,'Prima Nota USCITE'!$C$5:$C$2000,K$4,'Prima Nota USCITE'!$D$5:$D$2000,$C46)</f>
        <v>0</v>
      </c>
      <c r="L46" s="382">
        <f>SUMIFS('Prima Nota USCITE'!$H$5:$H$2000,'Prima Nota USCITE'!$C$5:$C$2000,L$4,'Prima Nota USCITE'!$D$5:$D$2000,$C46)</f>
        <v>0</v>
      </c>
      <c r="M46" s="382">
        <f>SUMIFS('Prima Nota USCITE'!$H$5:$H$2000,'Prima Nota USCITE'!$C$5:$C$2000,M$4,'Prima Nota USCITE'!$D$5:$D$2000,$C46)</f>
        <v>0</v>
      </c>
      <c r="N46" s="382">
        <f>SUMIFS('Prima Nota USCITE'!$H$5:$H$2000,'Prima Nota USCITE'!$C$5:$C$2000,N$4,'Prima Nota USCITE'!$D$5:$D$2000,$C46)</f>
        <v>0</v>
      </c>
      <c r="O46" s="382">
        <f>SUMIFS('Prima Nota USCITE'!$H$5:$H$2000,'Prima Nota USCITE'!$C$5:$C$2000,O$4,'Prima Nota USCITE'!$D$5:$D$2000,$C46)</f>
        <v>0</v>
      </c>
      <c r="P46" s="382">
        <f>SUMIFS('Prima Nota USCITE'!$H$5:$H$2000,'Prima Nota USCITE'!$C$5:$C$2000,P$4,'Prima Nota USCITE'!$D$5:$D$2000,$C46)</f>
        <v>0</v>
      </c>
      <c r="Q46" s="383">
        <f t="shared" si="0"/>
        <v>0</v>
      </c>
      <c r="R46" s="136"/>
      <c r="S46" s="42"/>
      <c r="T46" s="42"/>
    </row>
    <row r="47" spans="1:20" s="297" customFormat="1" ht="16.5" thickTop="1" thickBot="1">
      <c r="A47" s="406"/>
      <c r="B47" s="323">
        <v>5</v>
      </c>
      <c r="C47" s="357"/>
      <c r="D47" s="384" t="s">
        <v>173</v>
      </c>
      <c r="E47" s="385">
        <f>SUM(E$38:E$46)</f>
        <v>0</v>
      </c>
      <c r="F47" s="385">
        <f t="shared" ref="F47:P47" si="8">SUM(F$38:F$46)</f>
        <v>0</v>
      </c>
      <c r="G47" s="385">
        <f t="shared" si="8"/>
        <v>0</v>
      </c>
      <c r="H47" s="385">
        <f t="shared" si="8"/>
        <v>0</v>
      </c>
      <c r="I47" s="385">
        <f t="shared" si="8"/>
        <v>0</v>
      </c>
      <c r="J47" s="385">
        <f t="shared" si="8"/>
        <v>0</v>
      </c>
      <c r="K47" s="385">
        <f t="shared" si="8"/>
        <v>0</v>
      </c>
      <c r="L47" s="385">
        <f t="shared" si="8"/>
        <v>0</v>
      </c>
      <c r="M47" s="385">
        <f t="shared" si="8"/>
        <v>0</v>
      </c>
      <c r="N47" s="385">
        <f t="shared" si="8"/>
        <v>0</v>
      </c>
      <c r="O47" s="385">
        <f t="shared" si="8"/>
        <v>0</v>
      </c>
      <c r="P47" s="385">
        <f t="shared" si="8"/>
        <v>0</v>
      </c>
      <c r="Q47" s="386">
        <f t="shared" si="0"/>
        <v>0</v>
      </c>
      <c r="R47" s="387">
        <f>SUM(Q38:Q46)</f>
        <v>0</v>
      </c>
    </row>
    <row r="48" spans="1:20" ht="16.5" thickTop="1" thickBot="1">
      <c r="A48" s="407"/>
      <c r="B48" s="403"/>
      <c r="C48" s="409">
        <v>6</v>
      </c>
      <c r="D48" s="379" t="s">
        <v>174</v>
      </c>
      <c r="E48" s="380">
        <f>SUMIFS('Prima Nota USCITE'!$H$5:$H$2000,'Prima Nota USCITE'!$C$5:$C$2000,E$4,'Prima Nota USCITE'!$D$5:$D$2000,$C48)</f>
        <v>0</v>
      </c>
      <c r="F48" s="380">
        <f>SUMIFS('Prima Nota USCITE'!$H$5:$H$2000,'Prima Nota USCITE'!$C$5:$C$2000,F$4,'Prima Nota USCITE'!$D$5:$D$2000,$C48)</f>
        <v>0</v>
      </c>
      <c r="G48" s="380">
        <f>SUMIFS('Prima Nota USCITE'!$H$5:$H$2000,'Prima Nota USCITE'!$C$5:$C$2000,G$4,'Prima Nota USCITE'!$D$5:$D$2000,$C48)</f>
        <v>0</v>
      </c>
      <c r="H48" s="380">
        <f>SUMIFS('Prima Nota USCITE'!$H$5:$H$2000,'Prima Nota USCITE'!$C$5:$C$2000,H$4,'Prima Nota USCITE'!$D$5:$D$2000,$C48)</f>
        <v>0</v>
      </c>
      <c r="I48" s="380">
        <f>SUMIFS('Prima Nota USCITE'!$H$5:$H$2000,'Prima Nota USCITE'!$C$5:$C$2000,I$4,'Prima Nota USCITE'!$D$5:$D$2000,$C48)</f>
        <v>0</v>
      </c>
      <c r="J48" s="380">
        <f>SUMIFS('Prima Nota USCITE'!$H$5:$H$2000,'Prima Nota USCITE'!$C$5:$C$2000,J$4,'Prima Nota USCITE'!$D$5:$D$2000,$C48)</f>
        <v>0</v>
      </c>
      <c r="K48" s="380">
        <f>SUMIFS('Prima Nota USCITE'!$H$5:$H$2000,'Prima Nota USCITE'!$C$5:$C$2000,K$4,'Prima Nota USCITE'!$D$5:$D$2000,$C48)</f>
        <v>0</v>
      </c>
      <c r="L48" s="380">
        <f>SUMIFS('Prima Nota USCITE'!$H$5:$H$2000,'Prima Nota USCITE'!$C$5:$C$2000,L$4,'Prima Nota USCITE'!$D$5:$D$2000,$C48)</f>
        <v>0</v>
      </c>
      <c r="M48" s="380">
        <f>SUMIFS('Prima Nota USCITE'!$H$5:$H$2000,'Prima Nota USCITE'!$C$5:$C$2000,M$4,'Prima Nota USCITE'!$D$5:$D$2000,$C48)</f>
        <v>0</v>
      </c>
      <c r="N48" s="380">
        <f>SUMIFS('Prima Nota USCITE'!$H$5:$H$2000,'Prima Nota USCITE'!$C$5:$C$2000,N$4,'Prima Nota USCITE'!$D$5:$D$2000,$C48)</f>
        <v>0</v>
      </c>
      <c r="O48" s="380">
        <f>SUMIFS('Prima Nota USCITE'!$H$5:$H$2000,'Prima Nota USCITE'!$C$5:$C$2000,O$4,'Prima Nota USCITE'!$D$5:$D$2000,$C48)</f>
        <v>0</v>
      </c>
      <c r="P48" s="380">
        <f>SUMIFS('Prima Nota USCITE'!$H$5:$H$2000,'Prima Nota USCITE'!$C$5:$C$2000,P$4,'Prima Nota USCITE'!$D$5:$D$2000,$C48)</f>
        <v>0</v>
      </c>
      <c r="Q48" s="381">
        <f t="shared" si="0"/>
        <v>0</v>
      </c>
      <c r="R48" s="136"/>
    </row>
    <row r="49" spans="1:18" ht="14.25">
      <c r="A49" s="405"/>
      <c r="B49" s="329"/>
      <c r="C49" s="411">
        <f>A49</f>
        <v>0</v>
      </c>
      <c r="D49" s="489" t="s">
        <v>175</v>
      </c>
      <c r="E49" s="382">
        <f>SUMIFS('Prima Nota USCITE'!$H$5:$H$2000,'Prima Nota USCITE'!$C$5:$C$2000,E$4,'Prima Nota USCITE'!$D$5:$D$2000,$C49)</f>
        <v>0</v>
      </c>
      <c r="F49" s="382">
        <f>SUMIFS('Prima Nota USCITE'!$H$5:$H$2000,'Prima Nota USCITE'!$C$5:$C$2000,F$4,'Prima Nota USCITE'!$D$5:$D$2000,$C49)</f>
        <v>0</v>
      </c>
      <c r="G49" s="382">
        <f>SUMIFS('Prima Nota USCITE'!$H$5:$H$2000,'Prima Nota USCITE'!$C$5:$C$2000,G$4,'Prima Nota USCITE'!$D$5:$D$2000,$C49)</f>
        <v>0</v>
      </c>
      <c r="H49" s="382">
        <f>SUMIFS('Prima Nota USCITE'!$H$5:$H$2000,'Prima Nota USCITE'!$C$5:$C$2000,H$4,'Prima Nota USCITE'!$D$5:$D$2000,$C49)</f>
        <v>0</v>
      </c>
      <c r="I49" s="382">
        <f>SUMIFS('Prima Nota USCITE'!$H$5:$H$2000,'Prima Nota USCITE'!$C$5:$C$2000,I$4,'Prima Nota USCITE'!$D$5:$D$2000,$C49)</f>
        <v>0</v>
      </c>
      <c r="J49" s="382">
        <f>SUMIFS('Prima Nota USCITE'!$H$5:$H$2000,'Prima Nota USCITE'!$C$5:$C$2000,J$4,'Prima Nota USCITE'!$D$5:$D$2000,$C49)</f>
        <v>0</v>
      </c>
      <c r="K49" s="382">
        <f>SUMIFS('Prima Nota USCITE'!$H$5:$H$2000,'Prima Nota USCITE'!$C$5:$C$2000,K$4,'Prima Nota USCITE'!$D$5:$D$2000,$C49)</f>
        <v>0</v>
      </c>
      <c r="L49" s="382">
        <f>SUMIFS('Prima Nota USCITE'!$H$5:$H$2000,'Prima Nota USCITE'!$C$5:$C$2000,L$4,'Prima Nota USCITE'!$D$5:$D$2000,$C49)</f>
        <v>0</v>
      </c>
      <c r="M49" s="382">
        <f>SUMIFS('Prima Nota USCITE'!$H$5:$H$2000,'Prima Nota USCITE'!$C$5:$C$2000,M$4,'Prima Nota USCITE'!$D$5:$D$2000,$C49)</f>
        <v>0</v>
      </c>
      <c r="N49" s="382">
        <f>SUMIFS('Prima Nota USCITE'!$H$5:$H$2000,'Prima Nota USCITE'!$C$5:$C$2000,N$4,'Prima Nota USCITE'!$D$5:$D$2000,$C49)</f>
        <v>0</v>
      </c>
      <c r="O49" s="382">
        <f>SUMIFS('Prima Nota USCITE'!$H$5:$H$2000,'Prima Nota USCITE'!$C$5:$C$2000,O$4,'Prima Nota USCITE'!$D$5:$D$2000,$C49)</f>
        <v>0</v>
      </c>
      <c r="P49" s="382">
        <f>SUMIFS('Prima Nota USCITE'!$H$5:$H$2000,'Prima Nota USCITE'!$C$5:$C$2000,P$4,'Prima Nota USCITE'!$D$5:$D$2000,$C49)</f>
        <v>0</v>
      </c>
      <c r="Q49" s="383">
        <f t="shared" si="0"/>
        <v>0</v>
      </c>
      <c r="R49" s="136"/>
    </row>
    <row r="50" spans="1:18" ht="14.25">
      <c r="A50" s="405"/>
      <c r="B50" s="329"/>
      <c r="C50" s="411">
        <f>A50</f>
        <v>0</v>
      </c>
      <c r="D50" s="489" t="s">
        <v>176</v>
      </c>
      <c r="E50" s="382">
        <f>SUMIFS('Prima Nota USCITE'!$H$5:$H$2000,'Prima Nota USCITE'!$C$5:$C$2000,E$4,'Prima Nota USCITE'!$D$5:$D$2000,$C50)</f>
        <v>0</v>
      </c>
      <c r="F50" s="382">
        <f>SUMIFS('Prima Nota USCITE'!$H$5:$H$2000,'Prima Nota USCITE'!$C$5:$C$2000,F$4,'Prima Nota USCITE'!$D$5:$D$2000,$C50)</f>
        <v>0</v>
      </c>
      <c r="G50" s="382">
        <f>SUMIFS('Prima Nota USCITE'!$H$5:$H$2000,'Prima Nota USCITE'!$C$5:$C$2000,G$4,'Prima Nota USCITE'!$D$5:$D$2000,$C50)</f>
        <v>0</v>
      </c>
      <c r="H50" s="382">
        <f>SUMIFS('Prima Nota USCITE'!$H$5:$H$2000,'Prima Nota USCITE'!$C$5:$C$2000,H$4,'Prima Nota USCITE'!$D$5:$D$2000,$C50)</f>
        <v>0</v>
      </c>
      <c r="I50" s="382">
        <f>SUMIFS('Prima Nota USCITE'!$H$5:$H$2000,'Prima Nota USCITE'!$C$5:$C$2000,I$4,'Prima Nota USCITE'!$D$5:$D$2000,$C50)</f>
        <v>0</v>
      </c>
      <c r="J50" s="382">
        <f>SUMIFS('Prima Nota USCITE'!$H$5:$H$2000,'Prima Nota USCITE'!$C$5:$C$2000,J$4,'Prima Nota USCITE'!$D$5:$D$2000,$C50)</f>
        <v>0</v>
      </c>
      <c r="K50" s="382">
        <f>SUMIFS('Prima Nota USCITE'!$H$5:$H$2000,'Prima Nota USCITE'!$C$5:$C$2000,K$4,'Prima Nota USCITE'!$D$5:$D$2000,$C50)</f>
        <v>0</v>
      </c>
      <c r="L50" s="382">
        <f>SUMIFS('Prima Nota USCITE'!$H$5:$H$2000,'Prima Nota USCITE'!$C$5:$C$2000,L$4,'Prima Nota USCITE'!$D$5:$D$2000,$C50)</f>
        <v>0</v>
      </c>
      <c r="M50" s="382">
        <f>SUMIFS('Prima Nota USCITE'!$H$5:$H$2000,'Prima Nota USCITE'!$C$5:$C$2000,M$4,'Prima Nota USCITE'!$D$5:$D$2000,$C50)</f>
        <v>0</v>
      </c>
      <c r="N50" s="382">
        <f>SUMIFS('Prima Nota USCITE'!$H$5:$H$2000,'Prima Nota USCITE'!$C$5:$C$2000,N$4,'Prima Nota USCITE'!$D$5:$D$2000,$C50)</f>
        <v>0</v>
      </c>
      <c r="O50" s="382">
        <f>SUMIFS('Prima Nota USCITE'!$H$5:$H$2000,'Prima Nota USCITE'!$C$5:$C$2000,O$4,'Prima Nota USCITE'!$D$5:$D$2000,$C50)</f>
        <v>0</v>
      </c>
      <c r="P50" s="382">
        <f>SUMIFS('Prima Nota USCITE'!$H$5:$H$2000,'Prima Nota USCITE'!$C$5:$C$2000,P$4,'Prima Nota USCITE'!$D$5:$D$2000,$C50)</f>
        <v>0</v>
      </c>
      <c r="Q50" s="383">
        <f>SUM(E50:P50)</f>
        <v>0</v>
      </c>
      <c r="R50" s="136"/>
    </row>
    <row r="51" spans="1:18" ht="14.25">
      <c r="A51" s="405"/>
      <c r="B51" s="329"/>
      <c r="C51" s="411">
        <f>A51</f>
        <v>0</v>
      </c>
      <c r="D51" s="489" t="s">
        <v>176</v>
      </c>
      <c r="E51" s="382">
        <f>SUMIFS('Prima Nota USCITE'!$H$5:$H$2000,'Prima Nota USCITE'!$C$5:$C$2000,E$4,'Prima Nota USCITE'!$D$5:$D$2000,$C51)</f>
        <v>0</v>
      </c>
      <c r="F51" s="382">
        <f>SUMIFS('Prima Nota USCITE'!$H$5:$H$2000,'Prima Nota USCITE'!$C$5:$C$2000,F$4,'Prima Nota USCITE'!$D$5:$D$2000,$C51)</f>
        <v>0</v>
      </c>
      <c r="G51" s="382">
        <f>SUMIFS('Prima Nota USCITE'!$H$5:$H$2000,'Prima Nota USCITE'!$C$5:$C$2000,G$4,'Prima Nota USCITE'!$D$5:$D$2000,$C51)</f>
        <v>0</v>
      </c>
      <c r="H51" s="382">
        <f>SUMIFS('Prima Nota USCITE'!$H$5:$H$2000,'Prima Nota USCITE'!$C$5:$C$2000,H$4,'Prima Nota USCITE'!$D$5:$D$2000,$C51)</f>
        <v>0</v>
      </c>
      <c r="I51" s="382">
        <f>SUMIFS('Prima Nota USCITE'!$H$5:$H$2000,'Prima Nota USCITE'!$C$5:$C$2000,I$4,'Prima Nota USCITE'!$D$5:$D$2000,$C51)</f>
        <v>0</v>
      </c>
      <c r="J51" s="382">
        <f>SUMIFS('Prima Nota USCITE'!$H$5:$H$2000,'Prima Nota USCITE'!$C$5:$C$2000,J$4,'Prima Nota USCITE'!$D$5:$D$2000,$C51)</f>
        <v>0</v>
      </c>
      <c r="K51" s="382">
        <f>SUMIFS('Prima Nota USCITE'!$H$5:$H$2000,'Prima Nota USCITE'!$C$5:$C$2000,K$4,'Prima Nota USCITE'!$D$5:$D$2000,$C51)</f>
        <v>0</v>
      </c>
      <c r="L51" s="382">
        <f>SUMIFS('Prima Nota USCITE'!$H$5:$H$2000,'Prima Nota USCITE'!$C$5:$C$2000,L$4,'Prima Nota USCITE'!$D$5:$D$2000,$C51)</f>
        <v>0</v>
      </c>
      <c r="M51" s="382">
        <f>SUMIFS('Prima Nota USCITE'!$H$5:$H$2000,'Prima Nota USCITE'!$C$5:$C$2000,M$4,'Prima Nota USCITE'!$D$5:$D$2000,$C51)</f>
        <v>0</v>
      </c>
      <c r="N51" s="382">
        <f>SUMIFS('Prima Nota USCITE'!$H$5:$H$2000,'Prima Nota USCITE'!$C$5:$C$2000,N$4,'Prima Nota USCITE'!$D$5:$D$2000,$C51)</f>
        <v>0</v>
      </c>
      <c r="O51" s="382">
        <f>SUMIFS('Prima Nota USCITE'!$H$5:$H$2000,'Prima Nota USCITE'!$C$5:$C$2000,O$4,'Prima Nota USCITE'!$D$5:$D$2000,$C51)</f>
        <v>0</v>
      </c>
      <c r="P51" s="382">
        <f>SUMIFS('Prima Nota USCITE'!$H$5:$H$2000,'Prima Nota USCITE'!$C$5:$C$2000,P$4,'Prima Nota USCITE'!$D$5:$D$2000,$C51)</f>
        <v>0</v>
      </c>
      <c r="Q51" s="383">
        <f>SUM(E51:P51)</f>
        <v>0</v>
      </c>
      <c r="R51" s="136"/>
    </row>
    <row r="52" spans="1:18" ht="14.25">
      <c r="A52" s="407"/>
      <c r="B52" s="329"/>
      <c r="C52" s="411">
        <f>A52</f>
        <v>0</v>
      </c>
      <c r="D52" s="489" t="s">
        <v>176</v>
      </c>
      <c r="E52" s="382">
        <f>SUMIFS('Prima Nota USCITE'!$H$5:$H$2000,'Prima Nota USCITE'!$C$5:$C$2000,E$4,'Prima Nota USCITE'!$D$5:$D$2000,$C52)</f>
        <v>0</v>
      </c>
      <c r="F52" s="382">
        <f>SUMIFS('Prima Nota USCITE'!$H$5:$H$2000,'Prima Nota USCITE'!$C$5:$C$2000,F$4,'Prima Nota USCITE'!$D$5:$D$2000,$C52)</f>
        <v>0</v>
      </c>
      <c r="G52" s="382">
        <f>SUMIFS('Prima Nota USCITE'!$H$5:$H$2000,'Prima Nota USCITE'!$C$5:$C$2000,G$4,'Prima Nota USCITE'!$D$5:$D$2000,$C52)</f>
        <v>0</v>
      </c>
      <c r="H52" s="382">
        <f>SUMIFS('Prima Nota USCITE'!$H$5:$H$2000,'Prima Nota USCITE'!$C$5:$C$2000,H$4,'Prima Nota USCITE'!$D$5:$D$2000,$C52)</f>
        <v>0</v>
      </c>
      <c r="I52" s="382">
        <f>SUMIFS('Prima Nota USCITE'!$H$5:$H$2000,'Prima Nota USCITE'!$C$5:$C$2000,I$4,'Prima Nota USCITE'!$D$5:$D$2000,$C52)</f>
        <v>0</v>
      </c>
      <c r="J52" s="382">
        <f>SUMIFS('Prima Nota USCITE'!$H$5:$H$2000,'Prima Nota USCITE'!$C$5:$C$2000,J$4,'Prima Nota USCITE'!$D$5:$D$2000,$C52)</f>
        <v>0</v>
      </c>
      <c r="K52" s="382">
        <f>SUMIFS('Prima Nota USCITE'!$H$5:$H$2000,'Prima Nota USCITE'!$C$5:$C$2000,K$4,'Prima Nota USCITE'!$D$5:$D$2000,$C52)</f>
        <v>0</v>
      </c>
      <c r="L52" s="382">
        <f>SUMIFS('Prima Nota USCITE'!$H$5:$H$2000,'Prima Nota USCITE'!$C$5:$C$2000,L$4,'Prima Nota USCITE'!$D$5:$D$2000,$C52)</f>
        <v>0</v>
      </c>
      <c r="M52" s="382">
        <f>SUMIFS('Prima Nota USCITE'!$H$5:$H$2000,'Prima Nota USCITE'!$C$5:$C$2000,M$4,'Prima Nota USCITE'!$D$5:$D$2000,$C52)</f>
        <v>0</v>
      </c>
      <c r="N52" s="382">
        <f>SUMIFS('Prima Nota USCITE'!$H$5:$H$2000,'Prima Nota USCITE'!$C$5:$C$2000,N$4,'Prima Nota USCITE'!$D$5:$D$2000,$C52)</f>
        <v>0</v>
      </c>
      <c r="O52" s="382">
        <f>SUMIFS('Prima Nota USCITE'!$H$5:$H$2000,'Prima Nota USCITE'!$C$5:$C$2000,O$4,'Prima Nota USCITE'!$D$5:$D$2000,$C52)</f>
        <v>0</v>
      </c>
      <c r="P52" s="382">
        <f>SUMIFS('Prima Nota USCITE'!$H$5:$H$2000,'Prima Nota USCITE'!$C$5:$C$2000,P$4,'Prima Nota USCITE'!$D$5:$D$2000,$C52)</f>
        <v>0</v>
      </c>
      <c r="Q52" s="383">
        <f>SUM(E52:P52)</f>
        <v>0</v>
      </c>
      <c r="R52" s="136"/>
    </row>
    <row r="53" spans="1:18" ht="15" thickBot="1">
      <c r="A53" s="407"/>
      <c r="B53" s="329"/>
      <c r="C53" s="412">
        <f>A53</f>
        <v>0</v>
      </c>
      <c r="D53" s="490"/>
      <c r="E53" s="382">
        <f>SUMIFS('Prima Nota USCITE'!$H$5:$H$2000,'Prima Nota USCITE'!$C$5:$C$2000,E$4,'Prima Nota USCITE'!$D$5:$D$2000,$C53)</f>
        <v>0</v>
      </c>
      <c r="F53" s="382">
        <f>SUMIFS('Prima Nota USCITE'!$H$5:$H$2000,'Prima Nota USCITE'!$C$5:$C$2000,F$4,'Prima Nota USCITE'!$D$5:$D$2000,$C53)</f>
        <v>0</v>
      </c>
      <c r="G53" s="382">
        <f>SUMIFS('Prima Nota USCITE'!$H$5:$H$2000,'Prima Nota USCITE'!$C$5:$C$2000,G$4,'Prima Nota USCITE'!$D$5:$D$2000,$C53)</f>
        <v>0</v>
      </c>
      <c r="H53" s="382">
        <f>SUMIFS('Prima Nota USCITE'!$H$5:$H$2000,'Prima Nota USCITE'!$C$5:$C$2000,H$4,'Prima Nota USCITE'!$D$5:$D$2000,$C53)</f>
        <v>0</v>
      </c>
      <c r="I53" s="382">
        <f>SUMIFS('Prima Nota USCITE'!$H$5:$H$2000,'Prima Nota USCITE'!$C$5:$C$2000,I$4,'Prima Nota USCITE'!$D$5:$D$2000,$C53)</f>
        <v>0</v>
      </c>
      <c r="J53" s="382">
        <f>SUMIFS('Prima Nota USCITE'!$H$5:$H$2000,'Prima Nota USCITE'!$C$5:$C$2000,J$4,'Prima Nota USCITE'!$D$5:$D$2000,$C53)</f>
        <v>0</v>
      </c>
      <c r="K53" s="382">
        <f>SUMIFS('Prima Nota USCITE'!$H$5:$H$2000,'Prima Nota USCITE'!$C$5:$C$2000,K$4,'Prima Nota USCITE'!$D$5:$D$2000,$C53)</f>
        <v>0</v>
      </c>
      <c r="L53" s="382">
        <f>SUMIFS('Prima Nota USCITE'!$H$5:$H$2000,'Prima Nota USCITE'!$C$5:$C$2000,L$4,'Prima Nota USCITE'!$D$5:$D$2000,$C53)</f>
        <v>0</v>
      </c>
      <c r="M53" s="382">
        <f>SUMIFS('Prima Nota USCITE'!$H$5:$H$2000,'Prima Nota USCITE'!$C$5:$C$2000,M$4,'Prima Nota USCITE'!$D$5:$D$2000,$C53)</f>
        <v>0</v>
      </c>
      <c r="N53" s="382">
        <f>SUMIFS('Prima Nota USCITE'!$H$5:$H$2000,'Prima Nota USCITE'!$C$5:$C$2000,N$4,'Prima Nota USCITE'!$D$5:$D$2000,$C53)</f>
        <v>0</v>
      </c>
      <c r="O53" s="382">
        <f>SUMIFS('Prima Nota USCITE'!$H$5:$H$2000,'Prima Nota USCITE'!$C$5:$C$2000,O$4,'Prima Nota USCITE'!$D$5:$D$2000,$C53)</f>
        <v>0</v>
      </c>
      <c r="P53" s="382">
        <f>SUMIFS('Prima Nota USCITE'!$H$5:$H$2000,'Prima Nota USCITE'!$C$5:$C$2000,P$4,'Prima Nota USCITE'!$D$5:$D$2000,$C53)</f>
        <v>0</v>
      </c>
      <c r="Q53" s="383">
        <f t="shared" si="0"/>
        <v>0</v>
      </c>
      <c r="R53" s="136"/>
    </row>
    <row r="54" spans="1:18" s="297" customFormat="1" ht="16.5" thickTop="1" thickBot="1">
      <c r="A54" s="406"/>
      <c r="B54" s="323">
        <v>6</v>
      </c>
      <c r="C54" s="357"/>
      <c r="D54" s="384" t="s">
        <v>177</v>
      </c>
      <c r="E54" s="385">
        <f>SUM(E$48:E$53)</f>
        <v>0</v>
      </c>
      <c r="F54" s="385">
        <f t="shared" ref="F54:P54" si="9">SUM(F$48:F$53)</f>
        <v>0</v>
      </c>
      <c r="G54" s="385">
        <f t="shared" si="9"/>
        <v>0</v>
      </c>
      <c r="H54" s="385">
        <f t="shared" si="9"/>
        <v>0</v>
      </c>
      <c r="I54" s="385">
        <f t="shared" si="9"/>
        <v>0</v>
      </c>
      <c r="J54" s="385">
        <f t="shared" si="9"/>
        <v>0</v>
      </c>
      <c r="K54" s="385">
        <f t="shared" si="9"/>
        <v>0</v>
      </c>
      <c r="L54" s="385">
        <f t="shared" si="9"/>
        <v>0</v>
      </c>
      <c r="M54" s="385">
        <f t="shared" si="9"/>
        <v>0</v>
      </c>
      <c r="N54" s="385">
        <f t="shared" si="9"/>
        <v>0</v>
      </c>
      <c r="O54" s="385">
        <f t="shared" si="9"/>
        <v>0</v>
      </c>
      <c r="P54" s="385">
        <f t="shared" si="9"/>
        <v>0</v>
      </c>
      <c r="Q54" s="386">
        <f t="shared" si="0"/>
        <v>0</v>
      </c>
      <c r="R54" s="387">
        <f>SUM(Q48:Q53)</f>
        <v>0</v>
      </c>
    </row>
    <row r="55" spans="1:18" ht="16.5" thickTop="1" thickBot="1">
      <c r="A55" s="407"/>
      <c r="B55" s="403"/>
      <c r="C55" s="409">
        <v>7</v>
      </c>
      <c r="D55" s="379" t="s">
        <v>178</v>
      </c>
      <c r="E55" s="380">
        <f>SUMIFS('Prima Nota USCITE'!$H$5:$H$2000,'Prima Nota USCITE'!$C$5:$C$2000,E$4,'Prima Nota USCITE'!$D$5:$D$2000,$C55)</f>
        <v>0</v>
      </c>
      <c r="F55" s="380">
        <f>SUMIFS('Prima Nota USCITE'!$H$5:$H$2000,'Prima Nota USCITE'!$C$5:$C$2000,F$4,'Prima Nota USCITE'!$D$5:$D$2000,$C55)</f>
        <v>0</v>
      </c>
      <c r="G55" s="380">
        <f>SUMIFS('Prima Nota USCITE'!$H$5:$H$2000,'Prima Nota USCITE'!$C$5:$C$2000,G$4,'Prima Nota USCITE'!$D$5:$D$2000,$C55)</f>
        <v>0</v>
      </c>
      <c r="H55" s="380">
        <f>SUMIFS('Prima Nota USCITE'!$H$5:$H$2000,'Prima Nota USCITE'!$C$5:$C$2000,H$4,'Prima Nota USCITE'!$D$5:$D$2000,$C55)</f>
        <v>0</v>
      </c>
      <c r="I55" s="380">
        <f>SUMIFS('Prima Nota USCITE'!$H$5:$H$2000,'Prima Nota USCITE'!$C$5:$C$2000,I$4,'Prima Nota USCITE'!$D$5:$D$2000,$C55)</f>
        <v>0</v>
      </c>
      <c r="J55" s="380">
        <f>SUMIFS('Prima Nota USCITE'!$H$5:$H$2000,'Prima Nota USCITE'!$C$5:$C$2000,J$4,'Prima Nota USCITE'!$D$5:$D$2000,$C55)</f>
        <v>0</v>
      </c>
      <c r="K55" s="380">
        <f>SUMIFS('Prima Nota USCITE'!$H$5:$H$2000,'Prima Nota USCITE'!$C$5:$C$2000,K$4,'Prima Nota USCITE'!$D$5:$D$2000,$C55)</f>
        <v>0</v>
      </c>
      <c r="L55" s="380">
        <f>SUMIFS('Prima Nota USCITE'!$H$5:$H$2000,'Prima Nota USCITE'!$C$5:$C$2000,L$4,'Prima Nota USCITE'!$D$5:$D$2000,$C55)</f>
        <v>0</v>
      </c>
      <c r="M55" s="380">
        <f>SUMIFS('Prima Nota USCITE'!$H$5:$H$2000,'Prima Nota USCITE'!$C$5:$C$2000,M$4,'Prima Nota USCITE'!$D$5:$D$2000,$C55)</f>
        <v>0</v>
      </c>
      <c r="N55" s="380">
        <f>SUMIFS('Prima Nota USCITE'!$H$5:$H$2000,'Prima Nota USCITE'!$C$5:$C$2000,N$4,'Prima Nota USCITE'!$D$5:$D$2000,$C55)</f>
        <v>0</v>
      </c>
      <c r="O55" s="380">
        <f>SUMIFS('Prima Nota USCITE'!$H$5:$H$2000,'Prima Nota USCITE'!$C$5:$C$2000,O$4,'Prima Nota USCITE'!$D$5:$D$2000,$C55)</f>
        <v>0</v>
      </c>
      <c r="P55" s="380">
        <f>SUMIFS('Prima Nota USCITE'!$H$5:$H$2000,'Prima Nota USCITE'!$C$5:$C$2000,P$4,'Prima Nota USCITE'!$D$5:$D$2000,$C55)</f>
        <v>0</v>
      </c>
      <c r="Q55" s="381">
        <f>SUM(E55:P55)</f>
        <v>0</v>
      </c>
      <c r="R55" s="136"/>
    </row>
    <row r="56" spans="1:18" ht="14.25">
      <c r="A56" s="405"/>
      <c r="B56" s="329"/>
      <c r="C56" s="410">
        <f>A56</f>
        <v>0</v>
      </c>
      <c r="D56" s="489" t="s">
        <v>179</v>
      </c>
      <c r="E56" s="382">
        <f>SUMIFS('Prima Nota USCITE'!$H$5:$H$2000,'Prima Nota USCITE'!$C$5:$C$2000,E$4,'Prima Nota USCITE'!$D$5:$D$2000,$C56)</f>
        <v>0</v>
      </c>
      <c r="F56" s="382">
        <f>SUMIFS('Prima Nota USCITE'!$H$5:$H$2000,'Prima Nota USCITE'!$C$5:$C$2000,F$4,'Prima Nota USCITE'!$D$5:$D$2000,$C56)</f>
        <v>0</v>
      </c>
      <c r="G56" s="382">
        <f>SUMIFS('Prima Nota USCITE'!$H$5:$H$2000,'Prima Nota USCITE'!$C$5:$C$2000,G$4,'Prima Nota USCITE'!$D$5:$D$2000,$C56)</f>
        <v>0</v>
      </c>
      <c r="H56" s="382">
        <f>SUMIFS('Prima Nota USCITE'!$H$5:$H$2000,'Prima Nota USCITE'!$C$5:$C$2000,H$4,'Prima Nota USCITE'!$D$5:$D$2000,$C56)</f>
        <v>0</v>
      </c>
      <c r="I56" s="382">
        <f>SUMIFS('Prima Nota USCITE'!$H$5:$H$2000,'Prima Nota USCITE'!$C$5:$C$2000,I$4,'Prima Nota USCITE'!$D$5:$D$2000,$C56)</f>
        <v>0</v>
      </c>
      <c r="J56" s="382">
        <f>SUMIFS('Prima Nota USCITE'!$H$5:$H$2000,'Prima Nota USCITE'!$C$5:$C$2000,J$4,'Prima Nota USCITE'!$D$5:$D$2000,$C56)</f>
        <v>0</v>
      </c>
      <c r="K56" s="382">
        <f>SUMIFS('Prima Nota USCITE'!$H$5:$H$2000,'Prima Nota USCITE'!$C$5:$C$2000,K$4,'Prima Nota USCITE'!$D$5:$D$2000,$C56)</f>
        <v>0</v>
      </c>
      <c r="L56" s="382">
        <f>SUMIFS('Prima Nota USCITE'!$H$5:$H$2000,'Prima Nota USCITE'!$C$5:$C$2000,L$4,'Prima Nota USCITE'!$D$5:$D$2000,$C56)</f>
        <v>0</v>
      </c>
      <c r="M56" s="382">
        <f>SUMIFS('Prima Nota USCITE'!$H$5:$H$2000,'Prima Nota USCITE'!$C$5:$C$2000,M$4,'Prima Nota USCITE'!$D$5:$D$2000,$C56)</f>
        <v>0</v>
      </c>
      <c r="N56" s="382">
        <f>SUMIFS('Prima Nota USCITE'!$H$5:$H$2000,'Prima Nota USCITE'!$C$5:$C$2000,N$4,'Prima Nota USCITE'!$D$5:$D$2000,$C56)</f>
        <v>0</v>
      </c>
      <c r="O56" s="382">
        <f>SUMIFS('Prima Nota USCITE'!$H$5:$H$2000,'Prima Nota USCITE'!$C$5:$C$2000,O$4,'Prima Nota USCITE'!$D$5:$D$2000,$C56)</f>
        <v>0</v>
      </c>
      <c r="P56" s="382">
        <f>SUMIFS('Prima Nota USCITE'!$H$5:$H$2000,'Prima Nota USCITE'!$C$5:$C$2000,P$4,'Prima Nota USCITE'!$D$5:$D$2000,$C56)</f>
        <v>0</v>
      </c>
      <c r="Q56" s="383">
        <f t="shared" si="0"/>
        <v>0</v>
      </c>
      <c r="R56" s="136"/>
    </row>
    <row r="57" spans="1:18" ht="14.25">
      <c r="A57" s="405"/>
      <c r="B57" s="329"/>
      <c r="C57" s="410">
        <f>A57</f>
        <v>0</v>
      </c>
      <c r="D57" s="489" t="s">
        <v>180</v>
      </c>
      <c r="E57" s="382">
        <f>SUMIFS('Prima Nota USCITE'!$H$5:$H$2000,'Prima Nota USCITE'!$C$5:$C$2000,E$4,'Prima Nota USCITE'!$D$5:$D$2000,$C57)</f>
        <v>0</v>
      </c>
      <c r="F57" s="382">
        <f>SUMIFS('Prima Nota USCITE'!$H$5:$H$2000,'Prima Nota USCITE'!$C$5:$C$2000,F$4,'Prima Nota USCITE'!$D$5:$D$2000,$C57)</f>
        <v>0</v>
      </c>
      <c r="G57" s="382">
        <f>SUMIFS('Prima Nota USCITE'!$H$5:$H$2000,'Prima Nota USCITE'!$C$5:$C$2000,G$4,'Prima Nota USCITE'!$D$5:$D$2000,$C57)</f>
        <v>0</v>
      </c>
      <c r="H57" s="382">
        <f>SUMIFS('Prima Nota USCITE'!$H$5:$H$2000,'Prima Nota USCITE'!$C$5:$C$2000,H$4,'Prima Nota USCITE'!$D$5:$D$2000,$C57)</f>
        <v>0</v>
      </c>
      <c r="I57" s="382">
        <f>SUMIFS('Prima Nota USCITE'!$H$5:$H$2000,'Prima Nota USCITE'!$C$5:$C$2000,I$4,'Prima Nota USCITE'!$D$5:$D$2000,$C57)</f>
        <v>0</v>
      </c>
      <c r="J57" s="382">
        <f>SUMIFS('Prima Nota USCITE'!$H$5:$H$2000,'Prima Nota USCITE'!$C$5:$C$2000,J$4,'Prima Nota USCITE'!$D$5:$D$2000,$C57)</f>
        <v>0</v>
      </c>
      <c r="K57" s="382">
        <f>SUMIFS('Prima Nota USCITE'!$H$5:$H$2000,'Prima Nota USCITE'!$C$5:$C$2000,K$4,'Prima Nota USCITE'!$D$5:$D$2000,$C57)</f>
        <v>0</v>
      </c>
      <c r="L57" s="382">
        <f>SUMIFS('Prima Nota USCITE'!$H$5:$H$2000,'Prima Nota USCITE'!$C$5:$C$2000,L$4,'Prima Nota USCITE'!$D$5:$D$2000,$C57)</f>
        <v>0</v>
      </c>
      <c r="M57" s="382">
        <f>SUMIFS('Prima Nota USCITE'!$H$5:$H$2000,'Prima Nota USCITE'!$C$5:$C$2000,M$4,'Prima Nota USCITE'!$D$5:$D$2000,$C57)</f>
        <v>0</v>
      </c>
      <c r="N57" s="382">
        <f>SUMIFS('Prima Nota USCITE'!$H$5:$H$2000,'Prima Nota USCITE'!$C$5:$C$2000,N$4,'Prima Nota USCITE'!$D$5:$D$2000,$C57)</f>
        <v>0</v>
      </c>
      <c r="O57" s="382">
        <f>SUMIFS('Prima Nota USCITE'!$H$5:$H$2000,'Prima Nota USCITE'!$C$5:$C$2000,O$4,'Prima Nota USCITE'!$D$5:$D$2000,$C57)</f>
        <v>0</v>
      </c>
      <c r="P57" s="382">
        <f>SUMIFS('Prima Nota USCITE'!$H$5:$H$2000,'Prima Nota USCITE'!$C$5:$C$2000,P$4,'Prima Nota USCITE'!$D$5:$D$2000,$C57)</f>
        <v>0</v>
      </c>
      <c r="Q57" s="383">
        <f>SUM(E57:P57)</f>
        <v>0</v>
      </c>
      <c r="R57" s="136"/>
    </row>
    <row r="58" spans="1:18" ht="14.25">
      <c r="A58" s="405"/>
      <c r="B58" s="329"/>
      <c r="C58" s="410">
        <f>A58</f>
        <v>0</v>
      </c>
      <c r="D58" s="489" t="s">
        <v>180</v>
      </c>
      <c r="E58" s="382">
        <f>SUMIFS('Prima Nota USCITE'!$H$5:$H$2000,'Prima Nota USCITE'!$C$5:$C$2000,E$4,'Prima Nota USCITE'!$D$5:$D$2000,$C58)</f>
        <v>0</v>
      </c>
      <c r="F58" s="382">
        <f>SUMIFS('Prima Nota USCITE'!$H$5:$H$2000,'Prima Nota USCITE'!$C$5:$C$2000,F$4,'Prima Nota USCITE'!$D$5:$D$2000,$C58)</f>
        <v>0</v>
      </c>
      <c r="G58" s="382">
        <f>SUMIFS('Prima Nota USCITE'!$H$5:$H$2000,'Prima Nota USCITE'!$C$5:$C$2000,G$4,'Prima Nota USCITE'!$D$5:$D$2000,$C58)</f>
        <v>0</v>
      </c>
      <c r="H58" s="382">
        <f>SUMIFS('Prima Nota USCITE'!$H$5:$H$2000,'Prima Nota USCITE'!$C$5:$C$2000,H$4,'Prima Nota USCITE'!$D$5:$D$2000,$C58)</f>
        <v>0</v>
      </c>
      <c r="I58" s="382">
        <f>SUMIFS('Prima Nota USCITE'!$H$5:$H$2000,'Prima Nota USCITE'!$C$5:$C$2000,I$4,'Prima Nota USCITE'!$D$5:$D$2000,$C58)</f>
        <v>0</v>
      </c>
      <c r="J58" s="382">
        <f>SUMIFS('Prima Nota USCITE'!$H$5:$H$2000,'Prima Nota USCITE'!$C$5:$C$2000,J$4,'Prima Nota USCITE'!$D$5:$D$2000,$C58)</f>
        <v>0</v>
      </c>
      <c r="K58" s="382">
        <f>SUMIFS('Prima Nota USCITE'!$H$5:$H$2000,'Prima Nota USCITE'!$C$5:$C$2000,K$4,'Prima Nota USCITE'!$D$5:$D$2000,$C58)</f>
        <v>0</v>
      </c>
      <c r="L58" s="382">
        <f>SUMIFS('Prima Nota USCITE'!$H$5:$H$2000,'Prima Nota USCITE'!$C$5:$C$2000,L$4,'Prima Nota USCITE'!$D$5:$D$2000,$C58)</f>
        <v>0</v>
      </c>
      <c r="M58" s="382">
        <f>SUMIFS('Prima Nota USCITE'!$H$5:$H$2000,'Prima Nota USCITE'!$C$5:$C$2000,M$4,'Prima Nota USCITE'!$D$5:$D$2000,$C58)</f>
        <v>0</v>
      </c>
      <c r="N58" s="382">
        <f>SUMIFS('Prima Nota USCITE'!$H$5:$H$2000,'Prima Nota USCITE'!$C$5:$C$2000,N$4,'Prima Nota USCITE'!$D$5:$D$2000,$C58)</f>
        <v>0</v>
      </c>
      <c r="O58" s="382">
        <f>SUMIFS('Prima Nota USCITE'!$H$5:$H$2000,'Prima Nota USCITE'!$C$5:$C$2000,O$4,'Prima Nota USCITE'!$D$5:$D$2000,$C58)</f>
        <v>0</v>
      </c>
      <c r="P58" s="382">
        <f>SUMIFS('Prima Nota USCITE'!$H$5:$H$2000,'Prima Nota USCITE'!$C$5:$C$2000,P$4,'Prima Nota USCITE'!$D$5:$D$2000,$C58)</f>
        <v>0</v>
      </c>
      <c r="Q58" s="383">
        <f>SUM(E58:P58)</f>
        <v>0</v>
      </c>
      <c r="R58" s="136"/>
    </row>
    <row r="59" spans="1:18" ht="14.25">
      <c r="A59" s="405"/>
      <c r="B59" s="329"/>
      <c r="C59" s="410">
        <f>A59</f>
        <v>0</v>
      </c>
      <c r="D59" s="489" t="s">
        <v>180</v>
      </c>
      <c r="E59" s="382">
        <f>SUMIFS('Prima Nota USCITE'!$H$5:$H$2000,'Prima Nota USCITE'!$C$5:$C$2000,E$4,'Prima Nota USCITE'!$D$5:$D$2000,$C59)</f>
        <v>0</v>
      </c>
      <c r="F59" s="382">
        <f>SUMIFS('Prima Nota USCITE'!$H$5:$H$2000,'Prima Nota USCITE'!$C$5:$C$2000,F$4,'Prima Nota USCITE'!$D$5:$D$2000,$C59)</f>
        <v>0</v>
      </c>
      <c r="G59" s="382">
        <f>SUMIFS('Prima Nota USCITE'!$H$5:$H$2000,'Prima Nota USCITE'!$C$5:$C$2000,G$4,'Prima Nota USCITE'!$D$5:$D$2000,$C59)</f>
        <v>0</v>
      </c>
      <c r="H59" s="382">
        <f>SUMIFS('Prima Nota USCITE'!$H$5:$H$2000,'Prima Nota USCITE'!$C$5:$C$2000,H$4,'Prima Nota USCITE'!$D$5:$D$2000,$C59)</f>
        <v>0</v>
      </c>
      <c r="I59" s="382">
        <f>SUMIFS('Prima Nota USCITE'!$H$5:$H$2000,'Prima Nota USCITE'!$C$5:$C$2000,I$4,'Prima Nota USCITE'!$D$5:$D$2000,$C59)</f>
        <v>0</v>
      </c>
      <c r="J59" s="382">
        <f>SUMIFS('Prima Nota USCITE'!$H$5:$H$2000,'Prima Nota USCITE'!$C$5:$C$2000,J$4,'Prima Nota USCITE'!$D$5:$D$2000,$C59)</f>
        <v>0</v>
      </c>
      <c r="K59" s="382">
        <f>SUMIFS('Prima Nota USCITE'!$H$5:$H$2000,'Prima Nota USCITE'!$C$5:$C$2000,K$4,'Prima Nota USCITE'!$D$5:$D$2000,$C59)</f>
        <v>0</v>
      </c>
      <c r="L59" s="382">
        <f>SUMIFS('Prima Nota USCITE'!$H$5:$H$2000,'Prima Nota USCITE'!$C$5:$C$2000,L$4,'Prima Nota USCITE'!$D$5:$D$2000,$C59)</f>
        <v>0</v>
      </c>
      <c r="M59" s="382">
        <f>SUMIFS('Prima Nota USCITE'!$H$5:$H$2000,'Prima Nota USCITE'!$C$5:$C$2000,M$4,'Prima Nota USCITE'!$D$5:$D$2000,$C59)</f>
        <v>0</v>
      </c>
      <c r="N59" s="382">
        <f>SUMIFS('Prima Nota USCITE'!$H$5:$H$2000,'Prima Nota USCITE'!$C$5:$C$2000,N$4,'Prima Nota USCITE'!$D$5:$D$2000,$C59)</f>
        <v>0</v>
      </c>
      <c r="O59" s="382">
        <f>SUMIFS('Prima Nota USCITE'!$H$5:$H$2000,'Prima Nota USCITE'!$C$5:$C$2000,O$4,'Prima Nota USCITE'!$D$5:$D$2000,$C59)</f>
        <v>0</v>
      </c>
      <c r="P59" s="382">
        <f>SUMIFS('Prima Nota USCITE'!$H$5:$H$2000,'Prima Nota USCITE'!$C$5:$C$2000,P$4,'Prima Nota USCITE'!$D$5:$D$2000,$C59)</f>
        <v>0</v>
      </c>
      <c r="Q59" s="383">
        <f>SUM(E59:P59)</f>
        <v>0</v>
      </c>
      <c r="R59" s="136"/>
    </row>
    <row r="60" spans="1:18" ht="15" thickBot="1">
      <c r="A60" s="407"/>
      <c r="B60" s="329"/>
      <c r="C60" s="410">
        <f>A60</f>
        <v>0</v>
      </c>
      <c r="D60" s="490"/>
      <c r="E60" s="382">
        <f>SUMIFS('Prima Nota USCITE'!$H$5:$H$2000,'Prima Nota USCITE'!$C$5:$C$2000,E$4,'Prima Nota USCITE'!$D$5:$D$2000,$C60)</f>
        <v>0</v>
      </c>
      <c r="F60" s="382">
        <f>SUMIFS('Prima Nota USCITE'!$H$5:$H$2000,'Prima Nota USCITE'!$C$5:$C$2000,F$4,'Prima Nota USCITE'!$D$5:$D$2000,$C60)</f>
        <v>0</v>
      </c>
      <c r="G60" s="382">
        <f>SUMIFS('Prima Nota USCITE'!$H$5:$H$2000,'Prima Nota USCITE'!$C$5:$C$2000,G$4,'Prima Nota USCITE'!$D$5:$D$2000,$C60)</f>
        <v>0</v>
      </c>
      <c r="H60" s="382">
        <f>SUMIFS('Prima Nota USCITE'!$H$5:$H$2000,'Prima Nota USCITE'!$C$5:$C$2000,H$4,'Prima Nota USCITE'!$D$5:$D$2000,$C60)</f>
        <v>0</v>
      </c>
      <c r="I60" s="382">
        <f>SUMIFS('Prima Nota USCITE'!$H$5:$H$2000,'Prima Nota USCITE'!$C$5:$C$2000,I$4,'Prima Nota USCITE'!$D$5:$D$2000,$C60)</f>
        <v>0</v>
      </c>
      <c r="J60" s="382">
        <f>SUMIFS('Prima Nota USCITE'!$H$5:$H$2000,'Prima Nota USCITE'!$C$5:$C$2000,J$4,'Prima Nota USCITE'!$D$5:$D$2000,$C60)</f>
        <v>0</v>
      </c>
      <c r="K60" s="382">
        <f>SUMIFS('Prima Nota USCITE'!$H$5:$H$2000,'Prima Nota USCITE'!$C$5:$C$2000,K$4,'Prima Nota USCITE'!$D$5:$D$2000,$C60)</f>
        <v>0</v>
      </c>
      <c r="L60" s="382">
        <f>SUMIFS('Prima Nota USCITE'!$H$5:$H$2000,'Prima Nota USCITE'!$C$5:$C$2000,L$4,'Prima Nota USCITE'!$D$5:$D$2000,$C60)</f>
        <v>0</v>
      </c>
      <c r="M60" s="382">
        <f>SUMIFS('Prima Nota USCITE'!$H$5:$H$2000,'Prima Nota USCITE'!$C$5:$C$2000,M$4,'Prima Nota USCITE'!$D$5:$D$2000,$C60)</f>
        <v>0</v>
      </c>
      <c r="N60" s="382">
        <f>SUMIFS('Prima Nota USCITE'!$H$5:$H$2000,'Prima Nota USCITE'!$C$5:$C$2000,N$4,'Prima Nota USCITE'!$D$5:$D$2000,$C60)</f>
        <v>0</v>
      </c>
      <c r="O60" s="382">
        <f>SUMIFS('Prima Nota USCITE'!$H$5:$H$2000,'Prima Nota USCITE'!$C$5:$C$2000,O$4,'Prima Nota USCITE'!$D$5:$D$2000,$C60)</f>
        <v>0</v>
      </c>
      <c r="P60" s="382">
        <f>SUMIFS('Prima Nota USCITE'!$H$5:$H$2000,'Prima Nota USCITE'!$C$5:$C$2000,P$4,'Prima Nota USCITE'!$D$5:$D$2000,$C60)</f>
        <v>0</v>
      </c>
      <c r="Q60" s="383">
        <f t="shared" si="0"/>
        <v>0</v>
      </c>
      <c r="R60" s="136"/>
    </row>
    <row r="61" spans="1:18" s="297" customFormat="1" ht="16.5" thickTop="1" thickBot="1">
      <c r="A61" s="406"/>
      <c r="B61" s="323">
        <v>7</v>
      </c>
      <c r="C61" s="357"/>
      <c r="D61" s="384" t="s">
        <v>181</v>
      </c>
      <c r="E61" s="385">
        <f>SUM(E$55:E$60)</f>
        <v>0</v>
      </c>
      <c r="F61" s="385">
        <f t="shared" ref="F61:P61" si="10">SUM(F$55:F$60)</f>
        <v>0</v>
      </c>
      <c r="G61" s="385">
        <f t="shared" si="10"/>
        <v>0</v>
      </c>
      <c r="H61" s="385">
        <f t="shared" si="10"/>
        <v>0</v>
      </c>
      <c r="I61" s="385">
        <f t="shared" si="10"/>
        <v>0</v>
      </c>
      <c r="J61" s="385">
        <f t="shared" si="10"/>
        <v>0</v>
      </c>
      <c r="K61" s="385">
        <f t="shared" si="10"/>
        <v>0</v>
      </c>
      <c r="L61" s="385">
        <f t="shared" si="10"/>
        <v>0</v>
      </c>
      <c r="M61" s="385">
        <f t="shared" si="10"/>
        <v>0</v>
      </c>
      <c r="N61" s="385">
        <f t="shared" si="10"/>
        <v>0</v>
      </c>
      <c r="O61" s="385">
        <f t="shared" si="10"/>
        <v>0</v>
      </c>
      <c r="P61" s="385">
        <f t="shared" si="10"/>
        <v>0</v>
      </c>
      <c r="Q61" s="386">
        <f t="shared" si="0"/>
        <v>0</v>
      </c>
      <c r="R61" s="387">
        <f>SUM(Q55:Q60)</f>
        <v>0</v>
      </c>
    </row>
    <row r="62" spans="1:18" ht="16.5" thickTop="1" thickBot="1">
      <c r="A62" s="407"/>
      <c r="B62" s="403"/>
      <c r="C62" s="409">
        <v>8</v>
      </c>
      <c r="D62" s="379" t="s">
        <v>182</v>
      </c>
      <c r="E62" s="380">
        <f>SUMIFS('Prima Nota USCITE'!$H$5:$H$2000,'Prima Nota USCITE'!$C$5:$C$2000,E$4,'Prima Nota USCITE'!$D$5:$D$2000,$C62)</f>
        <v>0</v>
      </c>
      <c r="F62" s="380">
        <f>SUMIFS('Prima Nota USCITE'!$H$5:$H$2000,'Prima Nota USCITE'!$C$5:$C$2000,F$4,'Prima Nota USCITE'!$D$5:$D$2000,$C62)</f>
        <v>0</v>
      </c>
      <c r="G62" s="380">
        <f>SUMIFS('Prima Nota USCITE'!$H$5:$H$2000,'Prima Nota USCITE'!$C$5:$C$2000,G$4,'Prima Nota USCITE'!$D$5:$D$2000,$C62)</f>
        <v>0</v>
      </c>
      <c r="H62" s="380">
        <f>SUMIFS('Prima Nota USCITE'!$H$5:$H$2000,'Prima Nota USCITE'!$C$5:$C$2000,H$4,'Prima Nota USCITE'!$D$5:$D$2000,$C62)</f>
        <v>0</v>
      </c>
      <c r="I62" s="380">
        <f>SUMIFS('Prima Nota USCITE'!$H$5:$H$2000,'Prima Nota USCITE'!$C$5:$C$2000,I$4,'Prima Nota USCITE'!$D$5:$D$2000,$C62)</f>
        <v>0</v>
      </c>
      <c r="J62" s="380">
        <f>SUMIFS('Prima Nota USCITE'!$H$5:$H$2000,'Prima Nota USCITE'!$C$5:$C$2000,J$4,'Prima Nota USCITE'!$D$5:$D$2000,$C62)</f>
        <v>0</v>
      </c>
      <c r="K62" s="380">
        <f>SUMIFS('Prima Nota USCITE'!$H$5:$H$2000,'Prima Nota USCITE'!$C$5:$C$2000,K$4,'Prima Nota USCITE'!$D$5:$D$2000,$C62)</f>
        <v>0</v>
      </c>
      <c r="L62" s="380">
        <f>SUMIFS('Prima Nota USCITE'!$H$5:$H$2000,'Prima Nota USCITE'!$C$5:$C$2000,L$4,'Prima Nota USCITE'!$D$5:$D$2000,$C62)</f>
        <v>0</v>
      </c>
      <c r="M62" s="380">
        <f>SUMIFS('Prima Nota USCITE'!$H$5:$H$2000,'Prima Nota USCITE'!$C$5:$C$2000,M$4,'Prima Nota USCITE'!$D$5:$D$2000,$C62)</f>
        <v>0</v>
      </c>
      <c r="N62" s="380">
        <f>SUMIFS('Prima Nota USCITE'!$H$5:$H$2000,'Prima Nota USCITE'!$C$5:$C$2000,N$4,'Prima Nota USCITE'!$D$5:$D$2000,$C62)</f>
        <v>0</v>
      </c>
      <c r="O62" s="380">
        <f>SUMIFS('Prima Nota USCITE'!$H$5:$H$2000,'Prima Nota USCITE'!$C$5:$C$2000,O$4,'Prima Nota USCITE'!$D$5:$D$2000,$C62)</f>
        <v>0</v>
      </c>
      <c r="P62" s="380">
        <f>SUMIFS('Prima Nota USCITE'!$H$5:$H$2000,'Prima Nota USCITE'!$C$5:$C$2000,P$4,'Prima Nota USCITE'!$D$5:$D$2000,$C62)</f>
        <v>0</v>
      </c>
      <c r="Q62" s="381">
        <f>SUM(E62:P62)</f>
        <v>0</v>
      </c>
      <c r="R62" s="136"/>
    </row>
    <row r="63" spans="1:18" ht="14.25">
      <c r="A63" s="405"/>
      <c r="B63" s="329"/>
      <c r="C63" s="410">
        <f t="shared" ref="C63:C69" si="11">A63</f>
        <v>0</v>
      </c>
      <c r="D63" s="489" t="s">
        <v>183</v>
      </c>
      <c r="E63" s="382">
        <f>SUMIFS('Prima Nota USCITE'!$H$5:$H$2000,'Prima Nota USCITE'!$C$5:$C$2000,E$4,'Prima Nota USCITE'!$D$5:$D$2000,$C63)</f>
        <v>0</v>
      </c>
      <c r="F63" s="382">
        <f>SUMIFS('Prima Nota USCITE'!$H$5:$H$2000,'Prima Nota USCITE'!$C$5:$C$2000,F$4,'Prima Nota USCITE'!$D$5:$D$2000,$C63)</f>
        <v>0</v>
      </c>
      <c r="G63" s="382">
        <f>SUMIFS('Prima Nota USCITE'!$H$5:$H$2000,'Prima Nota USCITE'!$C$5:$C$2000,G$4,'Prima Nota USCITE'!$D$5:$D$2000,$C63)</f>
        <v>0</v>
      </c>
      <c r="H63" s="382">
        <f>SUMIFS('Prima Nota USCITE'!$H$5:$H$2000,'Prima Nota USCITE'!$C$5:$C$2000,H$4,'Prima Nota USCITE'!$D$5:$D$2000,$C63)</f>
        <v>0</v>
      </c>
      <c r="I63" s="382">
        <f>SUMIFS('Prima Nota USCITE'!$H$5:$H$2000,'Prima Nota USCITE'!$C$5:$C$2000,I$4,'Prima Nota USCITE'!$D$5:$D$2000,$C63)</f>
        <v>0</v>
      </c>
      <c r="J63" s="382">
        <f>SUMIFS('Prima Nota USCITE'!$H$5:$H$2000,'Prima Nota USCITE'!$C$5:$C$2000,J$4,'Prima Nota USCITE'!$D$5:$D$2000,$C63)</f>
        <v>0</v>
      </c>
      <c r="K63" s="382">
        <f>SUMIFS('Prima Nota USCITE'!$H$5:$H$2000,'Prima Nota USCITE'!$C$5:$C$2000,K$4,'Prima Nota USCITE'!$D$5:$D$2000,$C63)</f>
        <v>0</v>
      </c>
      <c r="L63" s="382">
        <f>SUMIFS('Prima Nota USCITE'!$H$5:$H$2000,'Prima Nota USCITE'!$C$5:$C$2000,L$4,'Prima Nota USCITE'!$D$5:$D$2000,$C63)</f>
        <v>0</v>
      </c>
      <c r="M63" s="382">
        <f>SUMIFS('Prima Nota USCITE'!$H$5:$H$2000,'Prima Nota USCITE'!$C$5:$C$2000,M$4,'Prima Nota USCITE'!$D$5:$D$2000,$C63)</f>
        <v>0</v>
      </c>
      <c r="N63" s="382">
        <f>SUMIFS('Prima Nota USCITE'!$H$5:$H$2000,'Prima Nota USCITE'!$C$5:$C$2000,N$4,'Prima Nota USCITE'!$D$5:$D$2000,$C63)</f>
        <v>0</v>
      </c>
      <c r="O63" s="382">
        <f>SUMIFS('Prima Nota USCITE'!$H$5:$H$2000,'Prima Nota USCITE'!$C$5:$C$2000,O$4,'Prima Nota USCITE'!$D$5:$D$2000,$C63)</f>
        <v>0</v>
      </c>
      <c r="P63" s="382">
        <f>SUMIFS('Prima Nota USCITE'!$H$5:$H$2000,'Prima Nota USCITE'!$C$5:$C$2000,P$4,'Prima Nota USCITE'!$D$5:$D$2000,$C63)</f>
        <v>0</v>
      </c>
      <c r="Q63" s="383">
        <f t="shared" si="0"/>
        <v>0</v>
      </c>
      <c r="R63" s="136"/>
    </row>
    <row r="64" spans="1:18" ht="14.25">
      <c r="A64" s="407"/>
      <c r="B64" s="329"/>
      <c r="C64" s="410">
        <f t="shared" si="11"/>
        <v>0</v>
      </c>
      <c r="D64" s="490" t="s">
        <v>184</v>
      </c>
      <c r="E64" s="382">
        <f>SUMIFS('Prima Nota USCITE'!$H$5:$H$2000,'Prima Nota USCITE'!$C$5:$C$2000,E$4,'Prima Nota USCITE'!$D$5:$D$2000,$C64)</f>
        <v>0</v>
      </c>
      <c r="F64" s="382">
        <f>SUMIFS('Prima Nota USCITE'!$H$5:$H$2000,'Prima Nota USCITE'!$C$5:$C$2000,F$4,'Prima Nota USCITE'!$D$5:$D$2000,$C64)</f>
        <v>0</v>
      </c>
      <c r="G64" s="382">
        <f>SUMIFS('Prima Nota USCITE'!$H$5:$H$2000,'Prima Nota USCITE'!$C$5:$C$2000,G$4,'Prima Nota USCITE'!$D$5:$D$2000,$C64)</f>
        <v>0</v>
      </c>
      <c r="H64" s="382">
        <f>SUMIFS('Prima Nota USCITE'!$H$5:$H$2000,'Prima Nota USCITE'!$C$5:$C$2000,H$4,'Prima Nota USCITE'!$D$5:$D$2000,$C64)</f>
        <v>0</v>
      </c>
      <c r="I64" s="382">
        <f>SUMIFS('Prima Nota USCITE'!$H$5:$H$2000,'Prima Nota USCITE'!$C$5:$C$2000,I$4,'Prima Nota USCITE'!$D$5:$D$2000,$C64)</f>
        <v>0</v>
      </c>
      <c r="J64" s="382">
        <f>SUMIFS('Prima Nota USCITE'!$H$5:$H$2000,'Prima Nota USCITE'!$C$5:$C$2000,J$4,'Prima Nota USCITE'!$D$5:$D$2000,$C64)</f>
        <v>0</v>
      </c>
      <c r="K64" s="382">
        <f>SUMIFS('Prima Nota USCITE'!$H$5:$H$2000,'Prima Nota USCITE'!$C$5:$C$2000,K$4,'Prima Nota USCITE'!$D$5:$D$2000,$C64)</f>
        <v>0</v>
      </c>
      <c r="L64" s="382">
        <f>SUMIFS('Prima Nota USCITE'!$H$5:$H$2000,'Prima Nota USCITE'!$C$5:$C$2000,L$4,'Prima Nota USCITE'!$D$5:$D$2000,$C64)</f>
        <v>0</v>
      </c>
      <c r="M64" s="382">
        <f>SUMIFS('Prima Nota USCITE'!$H$5:$H$2000,'Prima Nota USCITE'!$C$5:$C$2000,M$4,'Prima Nota USCITE'!$D$5:$D$2000,$C64)</f>
        <v>0</v>
      </c>
      <c r="N64" s="382">
        <f>SUMIFS('Prima Nota USCITE'!$H$5:$H$2000,'Prima Nota USCITE'!$C$5:$C$2000,N$4,'Prima Nota USCITE'!$D$5:$D$2000,$C64)</f>
        <v>0</v>
      </c>
      <c r="O64" s="382">
        <f>SUMIFS('Prima Nota USCITE'!$H$5:$H$2000,'Prima Nota USCITE'!$C$5:$C$2000,O$4,'Prima Nota USCITE'!$D$5:$D$2000,$C64)</f>
        <v>0</v>
      </c>
      <c r="P64" s="382">
        <f>SUMIFS('Prima Nota USCITE'!$H$5:$H$2000,'Prima Nota USCITE'!$C$5:$C$2000,P$4,'Prima Nota USCITE'!$D$5:$D$2000,$C64)</f>
        <v>0</v>
      </c>
      <c r="Q64" s="383">
        <f t="shared" si="0"/>
        <v>0</v>
      </c>
      <c r="R64" s="136"/>
    </row>
    <row r="65" spans="1:18" ht="14.25">
      <c r="A65" s="407"/>
      <c r="B65" s="329"/>
      <c r="C65" s="410">
        <f t="shared" si="11"/>
        <v>0</v>
      </c>
      <c r="D65" s="490" t="s">
        <v>185</v>
      </c>
      <c r="E65" s="382">
        <f>SUMIFS('Prima Nota USCITE'!$H$5:$H$2000,'Prima Nota USCITE'!$C$5:$C$2000,E$4,'Prima Nota USCITE'!$D$5:$D$2000,$C65)</f>
        <v>0</v>
      </c>
      <c r="F65" s="382">
        <f>SUMIFS('Prima Nota USCITE'!$H$5:$H$2000,'Prima Nota USCITE'!$C$5:$C$2000,F$4,'Prima Nota USCITE'!$D$5:$D$2000,$C65)</f>
        <v>0</v>
      </c>
      <c r="G65" s="382">
        <f>SUMIFS('Prima Nota USCITE'!$H$5:$H$2000,'Prima Nota USCITE'!$C$5:$C$2000,G$4,'Prima Nota USCITE'!$D$5:$D$2000,$C65)</f>
        <v>0</v>
      </c>
      <c r="H65" s="382">
        <f>SUMIFS('Prima Nota USCITE'!$H$5:$H$2000,'Prima Nota USCITE'!$C$5:$C$2000,H$4,'Prima Nota USCITE'!$D$5:$D$2000,$C65)</f>
        <v>0</v>
      </c>
      <c r="I65" s="382">
        <f>SUMIFS('Prima Nota USCITE'!$H$5:$H$2000,'Prima Nota USCITE'!$C$5:$C$2000,I$4,'Prima Nota USCITE'!$D$5:$D$2000,$C65)</f>
        <v>0</v>
      </c>
      <c r="J65" s="382">
        <f>SUMIFS('Prima Nota USCITE'!$H$5:$H$2000,'Prima Nota USCITE'!$C$5:$C$2000,J$4,'Prima Nota USCITE'!$D$5:$D$2000,$C65)</f>
        <v>0</v>
      </c>
      <c r="K65" s="382">
        <f>SUMIFS('Prima Nota USCITE'!$H$5:$H$2000,'Prima Nota USCITE'!$C$5:$C$2000,K$4,'Prima Nota USCITE'!$D$5:$D$2000,$C65)</f>
        <v>0</v>
      </c>
      <c r="L65" s="382">
        <f>SUMIFS('Prima Nota USCITE'!$H$5:$H$2000,'Prima Nota USCITE'!$C$5:$C$2000,L$4,'Prima Nota USCITE'!$D$5:$D$2000,$C65)</f>
        <v>0</v>
      </c>
      <c r="M65" s="382">
        <f>SUMIFS('Prima Nota USCITE'!$H$5:$H$2000,'Prima Nota USCITE'!$C$5:$C$2000,M$4,'Prima Nota USCITE'!$D$5:$D$2000,$C65)</f>
        <v>0</v>
      </c>
      <c r="N65" s="382">
        <f>SUMIFS('Prima Nota USCITE'!$H$5:$H$2000,'Prima Nota USCITE'!$C$5:$C$2000,N$4,'Prima Nota USCITE'!$D$5:$D$2000,$C65)</f>
        <v>0</v>
      </c>
      <c r="O65" s="382">
        <f>SUMIFS('Prima Nota USCITE'!$H$5:$H$2000,'Prima Nota USCITE'!$C$5:$C$2000,O$4,'Prima Nota USCITE'!$D$5:$D$2000,$C65)</f>
        <v>0</v>
      </c>
      <c r="P65" s="382">
        <f>SUMIFS('Prima Nota USCITE'!$H$5:$H$2000,'Prima Nota USCITE'!$C$5:$C$2000,P$4,'Prima Nota USCITE'!$D$5:$D$2000,$C65)</f>
        <v>0</v>
      </c>
      <c r="Q65" s="383">
        <f>SUM(E65:P65)</f>
        <v>0</v>
      </c>
      <c r="R65" s="136"/>
    </row>
    <row r="66" spans="1:18" ht="14.25">
      <c r="A66" s="407"/>
      <c r="B66" s="329"/>
      <c r="C66" s="410">
        <f t="shared" si="11"/>
        <v>0</v>
      </c>
      <c r="D66" s="490" t="s">
        <v>186</v>
      </c>
      <c r="E66" s="382">
        <f>SUMIFS('Prima Nota USCITE'!$H$5:$H$2000,'Prima Nota USCITE'!$C$5:$C$2000,E$4,'Prima Nota USCITE'!$D$5:$D$2000,$C66)</f>
        <v>0</v>
      </c>
      <c r="F66" s="382">
        <f>SUMIFS('Prima Nota USCITE'!$H$5:$H$2000,'Prima Nota USCITE'!$C$5:$C$2000,F$4,'Prima Nota USCITE'!$D$5:$D$2000,$C66)</f>
        <v>0</v>
      </c>
      <c r="G66" s="382">
        <f>SUMIFS('Prima Nota USCITE'!$H$5:$H$2000,'Prima Nota USCITE'!$C$5:$C$2000,G$4,'Prima Nota USCITE'!$D$5:$D$2000,$C66)</f>
        <v>0</v>
      </c>
      <c r="H66" s="382">
        <f>SUMIFS('Prima Nota USCITE'!$H$5:$H$2000,'Prima Nota USCITE'!$C$5:$C$2000,H$4,'Prima Nota USCITE'!$D$5:$D$2000,$C66)</f>
        <v>0</v>
      </c>
      <c r="I66" s="382">
        <f>SUMIFS('Prima Nota USCITE'!$H$5:$H$2000,'Prima Nota USCITE'!$C$5:$C$2000,I$4,'Prima Nota USCITE'!$D$5:$D$2000,$C66)</f>
        <v>0</v>
      </c>
      <c r="J66" s="382">
        <f>SUMIFS('Prima Nota USCITE'!$H$5:$H$2000,'Prima Nota USCITE'!$C$5:$C$2000,J$4,'Prima Nota USCITE'!$D$5:$D$2000,$C66)</f>
        <v>0</v>
      </c>
      <c r="K66" s="382">
        <f>SUMIFS('Prima Nota USCITE'!$H$5:$H$2000,'Prima Nota USCITE'!$C$5:$C$2000,K$4,'Prima Nota USCITE'!$D$5:$D$2000,$C66)</f>
        <v>0</v>
      </c>
      <c r="L66" s="382">
        <f>SUMIFS('Prima Nota USCITE'!$H$5:$H$2000,'Prima Nota USCITE'!$C$5:$C$2000,L$4,'Prima Nota USCITE'!$D$5:$D$2000,$C66)</f>
        <v>0</v>
      </c>
      <c r="M66" s="382">
        <f>SUMIFS('Prima Nota USCITE'!$H$5:$H$2000,'Prima Nota USCITE'!$C$5:$C$2000,M$4,'Prima Nota USCITE'!$D$5:$D$2000,$C66)</f>
        <v>0</v>
      </c>
      <c r="N66" s="382">
        <f>SUMIFS('Prima Nota USCITE'!$H$5:$H$2000,'Prima Nota USCITE'!$C$5:$C$2000,N$4,'Prima Nota USCITE'!$D$5:$D$2000,$C66)</f>
        <v>0</v>
      </c>
      <c r="O66" s="382">
        <f>SUMIFS('Prima Nota USCITE'!$H$5:$H$2000,'Prima Nota USCITE'!$C$5:$C$2000,O$4,'Prima Nota USCITE'!$D$5:$D$2000,$C66)</f>
        <v>0</v>
      </c>
      <c r="P66" s="382">
        <f>SUMIFS('Prima Nota USCITE'!$H$5:$H$2000,'Prima Nota USCITE'!$C$5:$C$2000,P$4,'Prima Nota USCITE'!$D$5:$D$2000,$C66)</f>
        <v>0</v>
      </c>
      <c r="Q66" s="383">
        <f>SUM(E66:P66)</f>
        <v>0</v>
      </c>
      <c r="R66" s="136"/>
    </row>
    <row r="67" spans="1:18" ht="14.25">
      <c r="A67" s="407"/>
      <c r="B67" s="329"/>
      <c r="C67" s="410">
        <f t="shared" si="11"/>
        <v>0</v>
      </c>
      <c r="D67" s="490" t="s">
        <v>85</v>
      </c>
      <c r="E67" s="382">
        <f>SUMIFS('Prima Nota USCITE'!$H$5:$H$2000,'Prima Nota USCITE'!$C$5:$C$2000,E$4,'Prima Nota USCITE'!$D$5:$D$2000,$C67)</f>
        <v>0</v>
      </c>
      <c r="F67" s="382">
        <f>SUMIFS('Prima Nota USCITE'!$H$5:$H$2000,'Prima Nota USCITE'!$C$5:$C$2000,F$4,'Prima Nota USCITE'!$D$5:$D$2000,$C67)</f>
        <v>0</v>
      </c>
      <c r="G67" s="382">
        <f>SUMIFS('Prima Nota USCITE'!$H$5:$H$2000,'Prima Nota USCITE'!$C$5:$C$2000,G$4,'Prima Nota USCITE'!$D$5:$D$2000,$C67)</f>
        <v>0</v>
      </c>
      <c r="H67" s="382">
        <f>SUMIFS('Prima Nota USCITE'!$H$5:$H$2000,'Prima Nota USCITE'!$C$5:$C$2000,H$4,'Prima Nota USCITE'!$D$5:$D$2000,$C67)</f>
        <v>0</v>
      </c>
      <c r="I67" s="382">
        <f>SUMIFS('Prima Nota USCITE'!$H$5:$H$2000,'Prima Nota USCITE'!$C$5:$C$2000,I$4,'Prima Nota USCITE'!$D$5:$D$2000,$C67)</f>
        <v>0</v>
      </c>
      <c r="J67" s="382">
        <f>SUMIFS('Prima Nota USCITE'!$H$5:$H$2000,'Prima Nota USCITE'!$C$5:$C$2000,J$4,'Prima Nota USCITE'!$D$5:$D$2000,$C67)</f>
        <v>0</v>
      </c>
      <c r="K67" s="382">
        <f>SUMIFS('Prima Nota USCITE'!$H$5:$H$2000,'Prima Nota USCITE'!$C$5:$C$2000,K$4,'Prima Nota USCITE'!$D$5:$D$2000,$C67)</f>
        <v>0</v>
      </c>
      <c r="L67" s="382">
        <f>SUMIFS('Prima Nota USCITE'!$H$5:$H$2000,'Prima Nota USCITE'!$C$5:$C$2000,L$4,'Prima Nota USCITE'!$D$5:$D$2000,$C67)</f>
        <v>0</v>
      </c>
      <c r="M67" s="382">
        <f>SUMIFS('Prima Nota USCITE'!$H$5:$H$2000,'Prima Nota USCITE'!$C$5:$C$2000,M$4,'Prima Nota USCITE'!$D$5:$D$2000,$C67)</f>
        <v>0</v>
      </c>
      <c r="N67" s="382">
        <f>SUMIFS('Prima Nota USCITE'!$H$5:$H$2000,'Prima Nota USCITE'!$C$5:$C$2000,N$4,'Prima Nota USCITE'!$D$5:$D$2000,$C67)</f>
        <v>0</v>
      </c>
      <c r="O67" s="382">
        <f>SUMIFS('Prima Nota USCITE'!$H$5:$H$2000,'Prima Nota USCITE'!$C$5:$C$2000,O$4,'Prima Nota USCITE'!$D$5:$D$2000,$C67)</f>
        <v>0</v>
      </c>
      <c r="P67" s="382">
        <f>SUMIFS('Prima Nota USCITE'!$H$5:$H$2000,'Prima Nota USCITE'!$C$5:$C$2000,P$4,'Prima Nota USCITE'!$D$5:$D$2000,$C67)</f>
        <v>0</v>
      </c>
      <c r="Q67" s="383">
        <f>SUM(E67:P67)</f>
        <v>0</v>
      </c>
      <c r="R67" s="136"/>
    </row>
    <row r="68" spans="1:18" ht="14.25">
      <c r="A68" s="407"/>
      <c r="B68" s="398"/>
      <c r="C68" s="410">
        <f t="shared" si="11"/>
        <v>0</v>
      </c>
      <c r="D68" s="490"/>
      <c r="E68" s="382">
        <f>SUMIFS('Prima Nota USCITE'!$H$5:$H$2000,'Prima Nota USCITE'!$C$5:$C$2000,E$4,'Prima Nota USCITE'!$D$5:$D$2000,$C68)</f>
        <v>0</v>
      </c>
      <c r="F68" s="382">
        <f>SUMIFS('Prima Nota USCITE'!$H$5:$H$2000,'Prima Nota USCITE'!$C$5:$C$2000,F$4,'Prima Nota USCITE'!$D$5:$D$2000,$C68)</f>
        <v>0</v>
      </c>
      <c r="G68" s="382">
        <f>SUMIFS('Prima Nota USCITE'!$H$5:$H$2000,'Prima Nota USCITE'!$C$5:$C$2000,G$4,'Prima Nota USCITE'!$D$5:$D$2000,$C68)</f>
        <v>0</v>
      </c>
      <c r="H68" s="382">
        <f>SUMIFS('Prima Nota USCITE'!$H$5:$H$2000,'Prima Nota USCITE'!$C$5:$C$2000,H$4,'Prima Nota USCITE'!$D$5:$D$2000,$C68)</f>
        <v>0</v>
      </c>
      <c r="I68" s="382">
        <f>SUMIFS('Prima Nota USCITE'!$H$5:$H$2000,'Prima Nota USCITE'!$C$5:$C$2000,I$4,'Prima Nota USCITE'!$D$5:$D$2000,$C68)</f>
        <v>0</v>
      </c>
      <c r="J68" s="382">
        <f>SUMIFS('Prima Nota USCITE'!$H$5:$H$2000,'Prima Nota USCITE'!$C$5:$C$2000,J$4,'Prima Nota USCITE'!$D$5:$D$2000,$C68)</f>
        <v>0</v>
      </c>
      <c r="K68" s="382">
        <f>SUMIFS('Prima Nota USCITE'!$H$5:$H$2000,'Prima Nota USCITE'!$C$5:$C$2000,K$4,'Prima Nota USCITE'!$D$5:$D$2000,$C68)</f>
        <v>0</v>
      </c>
      <c r="L68" s="382">
        <f>SUMIFS('Prima Nota USCITE'!$H$5:$H$2000,'Prima Nota USCITE'!$C$5:$C$2000,L$4,'Prima Nota USCITE'!$D$5:$D$2000,$C68)</f>
        <v>0</v>
      </c>
      <c r="M68" s="382">
        <f>SUMIFS('Prima Nota USCITE'!$H$5:$H$2000,'Prima Nota USCITE'!$C$5:$C$2000,M$4,'Prima Nota USCITE'!$D$5:$D$2000,$C68)</f>
        <v>0</v>
      </c>
      <c r="N68" s="382">
        <f>SUMIFS('Prima Nota USCITE'!$H$5:$H$2000,'Prima Nota USCITE'!$C$5:$C$2000,N$4,'Prima Nota USCITE'!$D$5:$D$2000,$C68)</f>
        <v>0</v>
      </c>
      <c r="O68" s="382">
        <f>SUMIFS('Prima Nota USCITE'!$H$5:$H$2000,'Prima Nota USCITE'!$C$5:$C$2000,O$4,'Prima Nota USCITE'!$D$5:$D$2000,$C68)</f>
        <v>0</v>
      </c>
      <c r="P68" s="382">
        <f>SUMIFS('Prima Nota USCITE'!$H$5:$H$2000,'Prima Nota USCITE'!$C$5:$C$2000,P$4,'Prima Nota USCITE'!$D$5:$D$2000,$C68)</f>
        <v>0</v>
      </c>
      <c r="Q68" s="383">
        <f t="shared" si="0"/>
        <v>0</v>
      </c>
      <c r="R68" s="136"/>
    </row>
    <row r="69" spans="1:18" ht="15" thickBot="1">
      <c r="A69" s="407"/>
      <c r="B69" s="329"/>
      <c r="C69" s="410">
        <f t="shared" si="11"/>
        <v>0</v>
      </c>
      <c r="D69" s="490"/>
      <c r="E69" s="382">
        <f>SUMIFS('Prima Nota USCITE'!$H$5:$H$2000,'Prima Nota USCITE'!$C$5:$C$2000,E$4,'Prima Nota USCITE'!$D$5:$D$2000,$C69)</f>
        <v>0</v>
      </c>
      <c r="F69" s="382">
        <f>SUMIFS('Prima Nota USCITE'!$H$5:$H$2000,'Prima Nota USCITE'!$C$5:$C$2000,F$4,'Prima Nota USCITE'!$D$5:$D$2000,$C69)</f>
        <v>0</v>
      </c>
      <c r="G69" s="382">
        <f>SUMIFS('Prima Nota USCITE'!$H$5:$H$2000,'Prima Nota USCITE'!$C$5:$C$2000,G$4,'Prima Nota USCITE'!$D$5:$D$2000,$C69)</f>
        <v>0</v>
      </c>
      <c r="H69" s="382">
        <f>SUMIFS('Prima Nota USCITE'!$H$5:$H$2000,'Prima Nota USCITE'!$C$5:$C$2000,H$4,'Prima Nota USCITE'!$D$5:$D$2000,$C69)</f>
        <v>0</v>
      </c>
      <c r="I69" s="382">
        <f>SUMIFS('Prima Nota USCITE'!$H$5:$H$2000,'Prima Nota USCITE'!$C$5:$C$2000,I$4,'Prima Nota USCITE'!$D$5:$D$2000,$C69)</f>
        <v>0</v>
      </c>
      <c r="J69" s="382">
        <f>SUMIFS('Prima Nota USCITE'!$H$5:$H$2000,'Prima Nota USCITE'!$C$5:$C$2000,J$4,'Prima Nota USCITE'!$D$5:$D$2000,$C69)</f>
        <v>0</v>
      </c>
      <c r="K69" s="382">
        <f>SUMIFS('Prima Nota USCITE'!$H$5:$H$2000,'Prima Nota USCITE'!$C$5:$C$2000,K$4,'Prima Nota USCITE'!$D$5:$D$2000,$C69)</f>
        <v>0</v>
      </c>
      <c r="L69" s="382">
        <f>SUMIFS('Prima Nota USCITE'!$H$5:$H$2000,'Prima Nota USCITE'!$C$5:$C$2000,L$4,'Prima Nota USCITE'!$D$5:$D$2000,$C69)</f>
        <v>0</v>
      </c>
      <c r="M69" s="382">
        <f>SUMIFS('Prima Nota USCITE'!$H$5:$H$2000,'Prima Nota USCITE'!$C$5:$C$2000,M$4,'Prima Nota USCITE'!$D$5:$D$2000,$C69)</f>
        <v>0</v>
      </c>
      <c r="N69" s="382">
        <f>SUMIFS('Prima Nota USCITE'!$H$5:$H$2000,'Prima Nota USCITE'!$C$5:$C$2000,N$4,'Prima Nota USCITE'!$D$5:$D$2000,$C69)</f>
        <v>0</v>
      </c>
      <c r="O69" s="382">
        <f>SUMIFS('Prima Nota USCITE'!$H$5:$H$2000,'Prima Nota USCITE'!$C$5:$C$2000,O$4,'Prima Nota USCITE'!$D$5:$D$2000,$C69)</f>
        <v>0</v>
      </c>
      <c r="P69" s="382">
        <f>SUMIFS('Prima Nota USCITE'!$H$5:$H$2000,'Prima Nota USCITE'!$C$5:$C$2000,P$4,'Prima Nota USCITE'!$D$5:$D$2000,$C69)</f>
        <v>0</v>
      </c>
      <c r="Q69" s="383">
        <f t="shared" si="0"/>
        <v>0</v>
      </c>
      <c r="R69" s="136"/>
    </row>
    <row r="70" spans="1:18" s="297" customFormat="1" ht="16.5" thickTop="1" thickBot="1">
      <c r="A70" s="406"/>
      <c r="B70" s="323">
        <v>8</v>
      </c>
      <c r="C70" s="357"/>
      <c r="D70" s="384" t="s">
        <v>187</v>
      </c>
      <c r="E70" s="385">
        <f>SUM(E$62:E$69)</f>
        <v>0</v>
      </c>
      <c r="F70" s="385">
        <f t="shared" ref="F70:P70" si="12">SUM(F$62:F$69)</f>
        <v>0</v>
      </c>
      <c r="G70" s="385">
        <f t="shared" si="12"/>
        <v>0</v>
      </c>
      <c r="H70" s="385">
        <f t="shared" si="12"/>
        <v>0</v>
      </c>
      <c r="I70" s="385">
        <f t="shared" si="12"/>
        <v>0</v>
      </c>
      <c r="J70" s="385">
        <f t="shared" si="12"/>
        <v>0</v>
      </c>
      <c r="K70" s="385">
        <f t="shared" si="12"/>
        <v>0</v>
      </c>
      <c r="L70" s="385">
        <f t="shared" si="12"/>
        <v>0</v>
      </c>
      <c r="M70" s="385">
        <f t="shared" si="12"/>
        <v>0</v>
      </c>
      <c r="N70" s="385">
        <f t="shared" si="12"/>
        <v>0</v>
      </c>
      <c r="O70" s="385">
        <f t="shared" si="12"/>
        <v>0</v>
      </c>
      <c r="P70" s="385">
        <f t="shared" si="12"/>
        <v>0</v>
      </c>
      <c r="Q70" s="386">
        <f t="shared" si="0"/>
        <v>0</v>
      </c>
      <c r="R70" s="387">
        <f>SUM(Q62:Q69)</f>
        <v>0</v>
      </c>
    </row>
    <row r="71" spans="1:18" ht="16.5" thickTop="1" thickBot="1">
      <c r="A71" s="407"/>
      <c r="B71" s="403"/>
      <c r="C71" s="409">
        <v>9</v>
      </c>
      <c r="D71" s="379" t="s">
        <v>188</v>
      </c>
      <c r="E71" s="380">
        <f>SUMIFS('Prima Nota USCITE'!$H$5:$H$2000,'Prima Nota USCITE'!$C$5:$C$2000,E$4,'Prima Nota USCITE'!$D$5:$D$2000,$C71)</f>
        <v>0</v>
      </c>
      <c r="F71" s="380">
        <f>SUMIFS('Prima Nota USCITE'!$H$5:$H$2000,'Prima Nota USCITE'!$C$5:$C$2000,F$4,'Prima Nota USCITE'!$D$5:$D$2000,$C71)</f>
        <v>0</v>
      </c>
      <c r="G71" s="380">
        <f>SUMIFS('Prima Nota USCITE'!$H$5:$H$2000,'Prima Nota USCITE'!$C$5:$C$2000,G$4,'Prima Nota USCITE'!$D$5:$D$2000,$C71)</f>
        <v>0</v>
      </c>
      <c r="H71" s="380">
        <f>SUMIFS('Prima Nota USCITE'!$H$5:$H$2000,'Prima Nota USCITE'!$C$5:$C$2000,H$4,'Prima Nota USCITE'!$D$5:$D$2000,$C71)</f>
        <v>0</v>
      </c>
      <c r="I71" s="380">
        <f>SUMIFS('Prima Nota USCITE'!$H$5:$H$2000,'Prima Nota USCITE'!$C$5:$C$2000,I$4,'Prima Nota USCITE'!$D$5:$D$2000,$C71)</f>
        <v>0</v>
      </c>
      <c r="J71" s="380">
        <f>SUMIFS('Prima Nota USCITE'!$H$5:$H$2000,'Prima Nota USCITE'!$C$5:$C$2000,J$4,'Prima Nota USCITE'!$D$5:$D$2000,$C71)</f>
        <v>0</v>
      </c>
      <c r="K71" s="380">
        <f>SUMIFS('Prima Nota USCITE'!$H$5:$H$2000,'Prima Nota USCITE'!$C$5:$C$2000,K$4,'Prima Nota USCITE'!$D$5:$D$2000,$C71)</f>
        <v>0</v>
      </c>
      <c r="L71" s="380">
        <f>SUMIFS('Prima Nota USCITE'!$H$5:$H$2000,'Prima Nota USCITE'!$C$5:$C$2000,L$4,'Prima Nota USCITE'!$D$5:$D$2000,$C71)</f>
        <v>0</v>
      </c>
      <c r="M71" s="380">
        <f>SUMIFS('Prima Nota USCITE'!$H$5:$H$2000,'Prima Nota USCITE'!$C$5:$C$2000,M$4,'Prima Nota USCITE'!$D$5:$D$2000,$C71)</f>
        <v>0</v>
      </c>
      <c r="N71" s="380">
        <f>SUMIFS('Prima Nota USCITE'!$H$5:$H$2000,'Prima Nota USCITE'!$C$5:$C$2000,N$4,'Prima Nota USCITE'!$D$5:$D$2000,$C71)</f>
        <v>0</v>
      </c>
      <c r="O71" s="380">
        <f>SUMIFS('Prima Nota USCITE'!$H$5:$H$2000,'Prima Nota USCITE'!$C$5:$C$2000,O$4,'Prima Nota USCITE'!$D$5:$D$2000,$C71)</f>
        <v>0</v>
      </c>
      <c r="P71" s="380">
        <f>SUMIFS('Prima Nota USCITE'!$H$5:$H$2000,'Prima Nota USCITE'!$C$5:$C$2000,P$4,'Prima Nota USCITE'!$D$5:$D$2000,$C71)</f>
        <v>0</v>
      </c>
      <c r="Q71" s="381">
        <f>SUM(E71:P71)</f>
        <v>0</v>
      </c>
      <c r="R71" s="136"/>
    </row>
    <row r="72" spans="1:18" ht="14.25">
      <c r="A72" s="405"/>
      <c r="B72" s="329"/>
      <c r="C72" s="410">
        <f t="shared" ref="C72:C80" si="13">A72</f>
        <v>0</v>
      </c>
      <c r="D72" s="489" t="s">
        <v>189</v>
      </c>
      <c r="E72" s="382">
        <f>SUMIFS('Prima Nota USCITE'!$H$5:$H$2000,'Prima Nota USCITE'!$C$5:$C$2000,E$4,'Prima Nota USCITE'!$D$5:$D$2000,$C72)</f>
        <v>0</v>
      </c>
      <c r="F72" s="382">
        <f>SUMIFS('Prima Nota USCITE'!$H$5:$H$2000,'Prima Nota USCITE'!$C$5:$C$2000,F$4,'Prima Nota USCITE'!$D$5:$D$2000,$C72)</f>
        <v>0</v>
      </c>
      <c r="G72" s="382">
        <f>SUMIFS('Prima Nota USCITE'!$H$5:$H$2000,'Prima Nota USCITE'!$C$5:$C$2000,G$4,'Prima Nota USCITE'!$D$5:$D$2000,$C72)</f>
        <v>0</v>
      </c>
      <c r="H72" s="382">
        <f>SUMIFS('Prima Nota USCITE'!$H$5:$H$2000,'Prima Nota USCITE'!$C$5:$C$2000,H$4,'Prima Nota USCITE'!$D$5:$D$2000,$C72)</f>
        <v>0</v>
      </c>
      <c r="I72" s="382">
        <f>SUMIFS('Prima Nota USCITE'!$H$5:$H$2000,'Prima Nota USCITE'!$C$5:$C$2000,I$4,'Prima Nota USCITE'!$D$5:$D$2000,$C72)</f>
        <v>0</v>
      </c>
      <c r="J72" s="382">
        <f>SUMIFS('Prima Nota USCITE'!$H$5:$H$2000,'Prima Nota USCITE'!$C$5:$C$2000,J$4,'Prima Nota USCITE'!$D$5:$D$2000,$C72)</f>
        <v>0</v>
      </c>
      <c r="K72" s="382">
        <f>SUMIFS('Prima Nota USCITE'!$H$5:$H$2000,'Prima Nota USCITE'!$C$5:$C$2000,K$4,'Prima Nota USCITE'!$D$5:$D$2000,$C72)</f>
        <v>0</v>
      </c>
      <c r="L72" s="382">
        <f>SUMIFS('Prima Nota USCITE'!$H$5:$H$2000,'Prima Nota USCITE'!$C$5:$C$2000,L$4,'Prima Nota USCITE'!$D$5:$D$2000,$C72)</f>
        <v>0</v>
      </c>
      <c r="M72" s="382">
        <f>SUMIFS('Prima Nota USCITE'!$H$5:$H$2000,'Prima Nota USCITE'!$C$5:$C$2000,M$4,'Prima Nota USCITE'!$D$5:$D$2000,$C72)</f>
        <v>0</v>
      </c>
      <c r="N72" s="382">
        <f>SUMIFS('Prima Nota USCITE'!$H$5:$H$2000,'Prima Nota USCITE'!$C$5:$C$2000,N$4,'Prima Nota USCITE'!$D$5:$D$2000,$C72)</f>
        <v>0</v>
      </c>
      <c r="O72" s="382">
        <f>SUMIFS('Prima Nota USCITE'!$H$5:$H$2000,'Prima Nota USCITE'!$C$5:$C$2000,O$4,'Prima Nota USCITE'!$D$5:$D$2000,$C72)</f>
        <v>0</v>
      </c>
      <c r="P72" s="382">
        <f>SUMIFS('Prima Nota USCITE'!$H$5:$H$2000,'Prima Nota USCITE'!$C$5:$C$2000,P$4,'Prima Nota USCITE'!$D$5:$D$2000,$C72)</f>
        <v>0</v>
      </c>
      <c r="Q72" s="383">
        <f t="shared" si="0"/>
        <v>0</v>
      </c>
      <c r="R72" s="136"/>
    </row>
    <row r="73" spans="1:18" ht="14.25">
      <c r="A73" s="407"/>
      <c r="B73" s="329"/>
      <c r="C73" s="410">
        <f t="shared" si="13"/>
        <v>0</v>
      </c>
      <c r="D73" s="490" t="s">
        <v>190</v>
      </c>
      <c r="E73" s="382">
        <f>SUMIFS('Prima Nota USCITE'!$H$5:$H$2000,'Prima Nota USCITE'!$C$5:$C$2000,E$4,'Prima Nota USCITE'!$D$5:$D$2000,$C73)</f>
        <v>0</v>
      </c>
      <c r="F73" s="382">
        <f>SUMIFS('Prima Nota USCITE'!$H$5:$H$2000,'Prima Nota USCITE'!$C$5:$C$2000,F$4,'Prima Nota USCITE'!$D$5:$D$2000,$C73)</f>
        <v>0</v>
      </c>
      <c r="G73" s="382">
        <f>SUMIFS('Prima Nota USCITE'!$H$5:$H$2000,'Prima Nota USCITE'!$C$5:$C$2000,G$4,'Prima Nota USCITE'!$D$5:$D$2000,$C73)</f>
        <v>0</v>
      </c>
      <c r="H73" s="382">
        <f>SUMIFS('Prima Nota USCITE'!$H$5:$H$2000,'Prima Nota USCITE'!$C$5:$C$2000,H$4,'Prima Nota USCITE'!$D$5:$D$2000,$C73)</f>
        <v>0</v>
      </c>
      <c r="I73" s="382">
        <f>SUMIFS('Prima Nota USCITE'!$H$5:$H$2000,'Prima Nota USCITE'!$C$5:$C$2000,I$4,'Prima Nota USCITE'!$D$5:$D$2000,$C73)</f>
        <v>0</v>
      </c>
      <c r="J73" s="382">
        <f>SUMIFS('Prima Nota USCITE'!$H$5:$H$2000,'Prima Nota USCITE'!$C$5:$C$2000,J$4,'Prima Nota USCITE'!$D$5:$D$2000,$C73)</f>
        <v>0</v>
      </c>
      <c r="K73" s="382">
        <f>SUMIFS('Prima Nota USCITE'!$H$5:$H$2000,'Prima Nota USCITE'!$C$5:$C$2000,K$4,'Prima Nota USCITE'!$D$5:$D$2000,$C73)</f>
        <v>0</v>
      </c>
      <c r="L73" s="382">
        <f>SUMIFS('Prima Nota USCITE'!$H$5:$H$2000,'Prima Nota USCITE'!$C$5:$C$2000,L$4,'Prima Nota USCITE'!$D$5:$D$2000,$C73)</f>
        <v>0</v>
      </c>
      <c r="M73" s="382">
        <f>SUMIFS('Prima Nota USCITE'!$H$5:$H$2000,'Prima Nota USCITE'!$C$5:$C$2000,M$4,'Prima Nota USCITE'!$D$5:$D$2000,$C73)</f>
        <v>0</v>
      </c>
      <c r="N73" s="382">
        <f>SUMIFS('Prima Nota USCITE'!$H$5:$H$2000,'Prima Nota USCITE'!$C$5:$C$2000,N$4,'Prima Nota USCITE'!$D$5:$D$2000,$C73)</f>
        <v>0</v>
      </c>
      <c r="O73" s="382">
        <f>SUMIFS('Prima Nota USCITE'!$H$5:$H$2000,'Prima Nota USCITE'!$C$5:$C$2000,O$4,'Prima Nota USCITE'!$D$5:$D$2000,$C73)</f>
        <v>0</v>
      </c>
      <c r="P73" s="382">
        <f>SUMIFS('Prima Nota USCITE'!$H$5:$H$2000,'Prima Nota USCITE'!$C$5:$C$2000,P$4,'Prima Nota USCITE'!$D$5:$D$2000,$C73)</f>
        <v>0</v>
      </c>
      <c r="Q73" s="383">
        <f t="shared" si="0"/>
        <v>0</v>
      </c>
      <c r="R73" s="136"/>
    </row>
    <row r="74" spans="1:18" ht="14.25">
      <c r="A74" s="407"/>
      <c r="B74" s="329"/>
      <c r="C74" s="410">
        <f t="shared" si="13"/>
        <v>0</v>
      </c>
      <c r="D74" s="490" t="s">
        <v>191</v>
      </c>
      <c r="E74" s="382">
        <f>SUMIFS('Prima Nota USCITE'!$H$5:$H$2000,'Prima Nota USCITE'!$C$5:$C$2000,E$4,'Prima Nota USCITE'!$D$5:$D$2000,$C74)</f>
        <v>0</v>
      </c>
      <c r="F74" s="382">
        <f>SUMIFS('Prima Nota USCITE'!$H$5:$H$2000,'Prima Nota USCITE'!$C$5:$C$2000,F$4,'Prima Nota USCITE'!$D$5:$D$2000,$C74)</f>
        <v>0</v>
      </c>
      <c r="G74" s="382">
        <f>SUMIFS('Prima Nota USCITE'!$H$5:$H$2000,'Prima Nota USCITE'!$C$5:$C$2000,G$4,'Prima Nota USCITE'!$D$5:$D$2000,$C74)</f>
        <v>0</v>
      </c>
      <c r="H74" s="382">
        <f>SUMIFS('Prima Nota USCITE'!$H$5:$H$2000,'Prima Nota USCITE'!$C$5:$C$2000,H$4,'Prima Nota USCITE'!$D$5:$D$2000,$C74)</f>
        <v>0</v>
      </c>
      <c r="I74" s="382">
        <f>SUMIFS('Prima Nota USCITE'!$H$5:$H$2000,'Prima Nota USCITE'!$C$5:$C$2000,I$4,'Prima Nota USCITE'!$D$5:$D$2000,$C74)</f>
        <v>0</v>
      </c>
      <c r="J74" s="382">
        <f>SUMIFS('Prima Nota USCITE'!$H$5:$H$2000,'Prima Nota USCITE'!$C$5:$C$2000,J$4,'Prima Nota USCITE'!$D$5:$D$2000,$C74)</f>
        <v>0</v>
      </c>
      <c r="K74" s="382">
        <f>SUMIFS('Prima Nota USCITE'!$H$5:$H$2000,'Prima Nota USCITE'!$C$5:$C$2000,K$4,'Prima Nota USCITE'!$D$5:$D$2000,$C74)</f>
        <v>0</v>
      </c>
      <c r="L74" s="382">
        <f>SUMIFS('Prima Nota USCITE'!$H$5:$H$2000,'Prima Nota USCITE'!$C$5:$C$2000,L$4,'Prima Nota USCITE'!$D$5:$D$2000,$C74)</f>
        <v>0</v>
      </c>
      <c r="M74" s="382">
        <f>SUMIFS('Prima Nota USCITE'!$H$5:$H$2000,'Prima Nota USCITE'!$C$5:$C$2000,M$4,'Prima Nota USCITE'!$D$5:$D$2000,$C74)</f>
        <v>0</v>
      </c>
      <c r="N74" s="382">
        <f>SUMIFS('Prima Nota USCITE'!$H$5:$H$2000,'Prima Nota USCITE'!$C$5:$C$2000,N$4,'Prima Nota USCITE'!$D$5:$D$2000,$C74)</f>
        <v>0</v>
      </c>
      <c r="O74" s="382">
        <f>SUMIFS('Prima Nota USCITE'!$H$5:$H$2000,'Prima Nota USCITE'!$C$5:$C$2000,O$4,'Prima Nota USCITE'!$D$5:$D$2000,$C74)</f>
        <v>0</v>
      </c>
      <c r="P74" s="382">
        <f>SUMIFS('Prima Nota USCITE'!$H$5:$H$2000,'Prima Nota USCITE'!$C$5:$C$2000,P$4,'Prima Nota USCITE'!$D$5:$D$2000,$C74)</f>
        <v>0</v>
      </c>
      <c r="Q74" s="383">
        <f t="shared" si="0"/>
        <v>0</v>
      </c>
      <c r="R74" s="136"/>
    </row>
    <row r="75" spans="1:18" ht="14.25">
      <c r="A75" s="407"/>
      <c r="B75" s="329"/>
      <c r="C75" s="410">
        <f t="shared" si="13"/>
        <v>0</v>
      </c>
      <c r="D75" s="490" t="s">
        <v>192</v>
      </c>
      <c r="E75" s="382">
        <f>SUMIFS('Prima Nota USCITE'!$H$5:$H$2000,'Prima Nota USCITE'!$C$5:$C$2000,E$4,'Prima Nota USCITE'!$D$5:$D$2000,$C75)</f>
        <v>0</v>
      </c>
      <c r="F75" s="382">
        <f>SUMIFS('Prima Nota USCITE'!$H$5:$H$2000,'Prima Nota USCITE'!$C$5:$C$2000,F$4,'Prima Nota USCITE'!$D$5:$D$2000,$C75)</f>
        <v>0</v>
      </c>
      <c r="G75" s="382">
        <f>SUMIFS('Prima Nota USCITE'!$H$5:$H$2000,'Prima Nota USCITE'!$C$5:$C$2000,G$4,'Prima Nota USCITE'!$D$5:$D$2000,$C75)</f>
        <v>0</v>
      </c>
      <c r="H75" s="382">
        <f>SUMIFS('Prima Nota USCITE'!$H$5:$H$2000,'Prima Nota USCITE'!$C$5:$C$2000,H$4,'Prima Nota USCITE'!$D$5:$D$2000,$C75)</f>
        <v>0</v>
      </c>
      <c r="I75" s="382">
        <f>SUMIFS('Prima Nota USCITE'!$H$5:$H$2000,'Prima Nota USCITE'!$C$5:$C$2000,I$4,'Prima Nota USCITE'!$D$5:$D$2000,$C75)</f>
        <v>0</v>
      </c>
      <c r="J75" s="382">
        <f>SUMIFS('Prima Nota USCITE'!$H$5:$H$2000,'Prima Nota USCITE'!$C$5:$C$2000,J$4,'Prima Nota USCITE'!$D$5:$D$2000,$C75)</f>
        <v>0</v>
      </c>
      <c r="K75" s="382">
        <f>SUMIFS('Prima Nota USCITE'!$H$5:$H$2000,'Prima Nota USCITE'!$C$5:$C$2000,K$4,'Prima Nota USCITE'!$D$5:$D$2000,$C75)</f>
        <v>0</v>
      </c>
      <c r="L75" s="382">
        <f>SUMIFS('Prima Nota USCITE'!$H$5:$H$2000,'Prima Nota USCITE'!$C$5:$C$2000,L$4,'Prima Nota USCITE'!$D$5:$D$2000,$C75)</f>
        <v>0</v>
      </c>
      <c r="M75" s="382">
        <f>SUMIFS('Prima Nota USCITE'!$H$5:$H$2000,'Prima Nota USCITE'!$C$5:$C$2000,M$4,'Prima Nota USCITE'!$D$5:$D$2000,$C75)</f>
        <v>0</v>
      </c>
      <c r="N75" s="382">
        <f>SUMIFS('Prima Nota USCITE'!$H$5:$H$2000,'Prima Nota USCITE'!$C$5:$C$2000,N$4,'Prima Nota USCITE'!$D$5:$D$2000,$C75)</f>
        <v>0</v>
      </c>
      <c r="O75" s="382">
        <f>SUMIFS('Prima Nota USCITE'!$H$5:$H$2000,'Prima Nota USCITE'!$C$5:$C$2000,O$4,'Prima Nota USCITE'!$D$5:$D$2000,$C75)</f>
        <v>0</v>
      </c>
      <c r="P75" s="382">
        <f>SUMIFS('Prima Nota USCITE'!$H$5:$H$2000,'Prima Nota USCITE'!$C$5:$C$2000,P$4,'Prima Nota USCITE'!$D$5:$D$2000,$C75)</f>
        <v>0</v>
      </c>
      <c r="Q75" s="383">
        <f t="shared" si="0"/>
        <v>0</v>
      </c>
      <c r="R75" s="136"/>
    </row>
    <row r="76" spans="1:18" ht="14.25">
      <c r="A76" s="407"/>
      <c r="B76" s="329"/>
      <c r="C76" s="410">
        <f t="shared" si="13"/>
        <v>0</v>
      </c>
      <c r="D76" s="490" t="s">
        <v>193</v>
      </c>
      <c r="E76" s="382">
        <f>SUMIFS('Prima Nota USCITE'!$H$5:$H$2000,'Prima Nota USCITE'!$C$5:$C$2000,E$4,'Prima Nota USCITE'!$D$5:$D$2000,$C76)</f>
        <v>0</v>
      </c>
      <c r="F76" s="382">
        <f>SUMIFS('Prima Nota USCITE'!$H$5:$H$2000,'Prima Nota USCITE'!$C$5:$C$2000,F$4,'Prima Nota USCITE'!$D$5:$D$2000,$C76)</f>
        <v>0</v>
      </c>
      <c r="G76" s="382">
        <f>SUMIFS('Prima Nota USCITE'!$H$5:$H$2000,'Prima Nota USCITE'!$C$5:$C$2000,G$4,'Prima Nota USCITE'!$D$5:$D$2000,$C76)</f>
        <v>0</v>
      </c>
      <c r="H76" s="382">
        <f>SUMIFS('Prima Nota USCITE'!$H$5:$H$2000,'Prima Nota USCITE'!$C$5:$C$2000,H$4,'Prima Nota USCITE'!$D$5:$D$2000,$C76)</f>
        <v>0</v>
      </c>
      <c r="I76" s="382">
        <f>SUMIFS('Prima Nota USCITE'!$H$5:$H$2000,'Prima Nota USCITE'!$C$5:$C$2000,I$4,'Prima Nota USCITE'!$D$5:$D$2000,$C76)</f>
        <v>0</v>
      </c>
      <c r="J76" s="382">
        <f>SUMIFS('Prima Nota USCITE'!$H$5:$H$2000,'Prima Nota USCITE'!$C$5:$C$2000,J$4,'Prima Nota USCITE'!$D$5:$D$2000,$C76)</f>
        <v>0</v>
      </c>
      <c r="K76" s="382">
        <f>SUMIFS('Prima Nota USCITE'!$H$5:$H$2000,'Prima Nota USCITE'!$C$5:$C$2000,K$4,'Prima Nota USCITE'!$D$5:$D$2000,$C76)</f>
        <v>0</v>
      </c>
      <c r="L76" s="382">
        <f>SUMIFS('Prima Nota USCITE'!$H$5:$H$2000,'Prima Nota USCITE'!$C$5:$C$2000,L$4,'Prima Nota USCITE'!$D$5:$D$2000,$C76)</f>
        <v>0</v>
      </c>
      <c r="M76" s="382">
        <f>SUMIFS('Prima Nota USCITE'!$H$5:$H$2000,'Prima Nota USCITE'!$C$5:$C$2000,M$4,'Prima Nota USCITE'!$D$5:$D$2000,$C76)</f>
        <v>0</v>
      </c>
      <c r="N76" s="382">
        <f>SUMIFS('Prima Nota USCITE'!$H$5:$H$2000,'Prima Nota USCITE'!$C$5:$C$2000,N$4,'Prima Nota USCITE'!$D$5:$D$2000,$C76)</f>
        <v>0</v>
      </c>
      <c r="O76" s="382">
        <f>SUMIFS('Prima Nota USCITE'!$H$5:$H$2000,'Prima Nota USCITE'!$C$5:$C$2000,O$4,'Prima Nota USCITE'!$D$5:$D$2000,$C76)</f>
        <v>0</v>
      </c>
      <c r="P76" s="382">
        <f>SUMIFS('Prima Nota USCITE'!$H$5:$H$2000,'Prima Nota USCITE'!$C$5:$C$2000,P$4,'Prima Nota USCITE'!$D$5:$D$2000,$C76)</f>
        <v>0</v>
      </c>
      <c r="Q76" s="383">
        <f t="shared" si="0"/>
        <v>0</v>
      </c>
      <c r="R76" s="136"/>
    </row>
    <row r="77" spans="1:18" ht="15">
      <c r="A77" s="407"/>
      <c r="B77" s="328"/>
      <c r="C77" s="410">
        <f t="shared" si="13"/>
        <v>0</v>
      </c>
      <c r="D77" s="490" t="s">
        <v>194</v>
      </c>
      <c r="E77" s="382">
        <f>SUMIFS('Prima Nota USCITE'!$H$5:$H$2000,'Prima Nota USCITE'!$C$5:$C$2000,E$4,'Prima Nota USCITE'!$D$5:$D$2000,$C77)</f>
        <v>0</v>
      </c>
      <c r="F77" s="382">
        <f>SUMIFS('Prima Nota USCITE'!$H$5:$H$2000,'Prima Nota USCITE'!$C$5:$C$2000,F$4,'Prima Nota USCITE'!$D$5:$D$2000,$C77)</f>
        <v>0</v>
      </c>
      <c r="G77" s="382">
        <f>SUMIFS('Prima Nota USCITE'!$H$5:$H$2000,'Prima Nota USCITE'!$C$5:$C$2000,G$4,'Prima Nota USCITE'!$D$5:$D$2000,$C77)</f>
        <v>0</v>
      </c>
      <c r="H77" s="382">
        <f>SUMIFS('Prima Nota USCITE'!$H$5:$H$2000,'Prima Nota USCITE'!$C$5:$C$2000,H$4,'Prima Nota USCITE'!$D$5:$D$2000,$C77)</f>
        <v>0</v>
      </c>
      <c r="I77" s="382">
        <f>SUMIFS('Prima Nota USCITE'!$H$5:$H$2000,'Prima Nota USCITE'!$C$5:$C$2000,I$4,'Prima Nota USCITE'!$D$5:$D$2000,$C77)</f>
        <v>0</v>
      </c>
      <c r="J77" s="382">
        <f>SUMIFS('Prima Nota USCITE'!$H$5:$H$2000,'Prima Nota USCITE'!$C$5:$C$2000,J$4,'Prima Nota USCITE'!$D$5:$D$2000,$C77)</f>
        <v>0</v>
      </c>
      <c r="K77" s="382">
        <f>SUMIFS('Prima Nota USCITE'!$H$5:$H$2000,'Prima Nota USCITE'!$C$5:$C$2000,K$4,'Prima Nota USCITE'!$D$5:$D$2000,$C77)</f>
        <v>0</v>
      </c>
      <c r="L77" s="382">
        <f>SUMIFS('Prima Nota USCITE'!$H$5:$H$2000,'Prima Nota USCITE'!$C$5:$C$2000,L$4,'Prima Nota USCITE'!$D$5:$D$2000,$C77)</f>
        <v>0</v>
      </c>
      <c r="M77" s="382">
        <f>SUMIFS('Prima Nota USCITE'!$H$5:$H$2000,'Prima Nota USCITE'!$C$5:$C$2000,M$4,'Prima Nota USCITE'!$D$5:$D$2000,$C77)</f>
        <v>0</v>
      </c>
      <c r="N77" s="382">
        <f>SUMIFS('Prima Nota USCITE'!$H$5:$H$2000,'Prima Nota USCITE'!$C$5:$C$2000,N$4,'Prima Nota USCITE'!$D$5:$D$2000,$C77)</f>
        <v>0</v>
      </c>
      <c r="O77" s="382">
        <f>SUMIFS('Prima Nota USCITE'!$H$5:$H$2000,'Prima Nota USCITE'!$C$5:$C$2000,O$4,'Prima Nota USCITE'!$D$5:$D$2000,$C77)</f>
        <v>0</v>
      </c>
      <c r="P77" s="382">
        <f>SUMIFS('Prima Nota USCITE'!$H$5:$H$2000,'Prima Nota USCITE'!$C$5:$C$2000,P$4,'Prima Nota USCITE'!$D$5:$D$2000,$C77)</f>
        <v>0</v>
      </c>
      <c r="Q77" s="383">
        <f t="shared" si="0"/>
        <v>0</v>
      </c>
      <c r="R77" s="136"/>
    </row>
    <row r="78" spans="1:18" ht="14.25">
      <c r="A78" s="407"/>
      <c r="B78" s="329"/>
      <c r="C78" s="410">
        <f t="shared" si="13"/>
        <v>0</v>
      </c>
      <c r="D78" s="490" t="s">
        <v>195</v>
      </c>
      <c r="E78" s="382">
        <f>SUMIFS('Prima Nota USCITE'!$H$5:$H$2000,'Prima Nota USCITE'!$C$5:$C$2000,E$4,'Prima Nota USCITE'!$D$5:$D$2000,$C78)</f>
        <v>0</v>
      </c>
      <c r="F78" s="382">
        <f>SUMIFS('Prima Nota USCITE'!$H$5:$H$2000,'Prima Nota USCITE'!$C$5:$C$2000,F$4,'Prima Nota USCITE'!$D$5:$D$2000,$C78)</f>
        <v>0</v>
      </c>
      <c r="G78" s="382">
        <f>SUMIFS('Prima Nota USCITE'!$H$5:$H$2000,'Prima Nota USCITE'!$C$5:$C$2000,G$4,'Prima Nota USCITE'!$D$5:$D$2000,$C78)</f>
        <v>0</v>
      </c>
      <c r="H78" s="382">
        <f>SUMIFS('Prima Nota USCITE'!$H$5:$H$2000,'Prima Nota USCITE'!$C$5:$C$2000,H$4,'Prima Nota USCITE'!$D$5:$D$2000,$C78)</f>
        <v>0</v>
      </c>
      <c r="I78" s="382">
        <f>SUMIFS('Prima Nota USCITE'!$H$5:$H$2000,'Prima Nota USCITE'!$C$5:$C$2000,I$4,'Prima Nota USCITE'!$D$5:$D$2000,$C78)</f>
        <v>0</v>
      </c>
      <c r="J78" s="382">
        <f>SUMIFS('Prima Nota USCITE'!$H$5:$H$2000,'Prima Nota USCITE'!$C$5:$C$2000,J$4,'Prima Nota USCITE'!$D$5:$D$2000,$C78)</f>
        <v>0</v>
      </c>
      <c r="K78" s="382">
        <f>SUMIFS('Prima Nota USCITE'!$H$5:$H$2000,'Prima Nota USCITE'!$C$5:$C$2000,K$4,'Prima Nota USCITE'!$D$5:$D$2000,$C78)</f>
        <v>0</v>
      </c>
      <c r="L78" s="382">
        <f>SUMIFS('Prima Nota USCITE'!$H$5:$H$2000,'Prima Nota USCITE'!$C$5:$C$2000,L$4,'Prima Nota USCITE'!$D$5:$D$2000,$C78)</f>
        <v>0</v>
      </c>
      <c r="M78" s="382">
        <f>SUMIFS('Prima Nota USCITE'!$H$5:$H$2000,'Prima Nota USCITE'!$C$5:$C$2000,M$4,'Prima Nota USCITE'!$D$5:$D$2000,$C78)</f>
        <v>0</v>
      </c>
      <c r="N78" s="382">
        <f>SUMIFS('Prima Nota USCITE'!$H$5:$H$2000,'Prima Nota USCITE'!$C$5:$C$2000,N$4,'Prima Nota USCITE'!$D$5:$D$2000,$C78)</f>
        <v>0</v>
      </c>
      <c r="O78" s="382">
        <f>SUMIFS('Prima Nota USCITE'!$H$5:$H$2000,'Prima Nota USCITE'!$C$5:$C$2000,O$4,'Prima Nota USCITE'!$D$5:$D$2000,$C78)</f>
        <v>0</v>
      </c>
      <c r="P78" s="382">
        <f>SUMIFS('Prima Nota USCITE'!$H$5:$H$2000,'Prima Nota USCITE'!$C$5:$C$2000,P$4,'Prima Nota USCITE'!$D$5:$D$2000,$C78)</f>
        <v>0</v>
      </c>
      <c r="Q78" s="383">
        <f t="shared" si="0"/>
        <v>0</v>
      </c>
      <c r="R78" s="136"/>
    </row>
    <row r="79" spans="1:18" ht="14.25">
      <c r="A79" s="407"/>
      <c r="B79" s="329"/>
      <c r="C79" s="410">
        <f t="shared" si="13"/>
        <v>0</v>
      </c>
      <c r="D79" s="490" t="s">
        <v>196</v>
      </c>
      <c r="E79" s="382">
        <f>SUMIFS('Prima Nota USCITE'!$H$5:$H$2000,'Prima Nota USCITE'!$C$5:$C$2000,E$4,'Prima Nota USCITE'!$D$5:$D$2000,$C79)</f>
        <v>0</v>
      </c>
      <c r="F79" s="382">
        <f>SUMIFS('Prima Nota USCITE'!$H$5:$H$2000,'Prima Nota USCITE'!$C$5:$C$2000,F$4,'Prima Nota USCITE'!$D$5:$D$2000,$C79)</f>
        <v>0</v>
      </c>
      <c r="G79" s="382">
        <f>SUMIFS('Prima Nota USCITE'!$H$5:$H$2000,'Prima Nota USCITE'!$C$5:$C$2000,G$4,'Prima Nota USCITE'!$D$5:$D$2000,$C79)</f>
        <v>0</v>
      </c>
      <c r="H79" s="382">
        <f>SUMIFS('Prima Nota USCITE'!$H$5:$H$2000,'Prima Nota USCITE'!$C$5:$C$2000,H$4,'Prima Nota USCITE'!$D$5:$D$2000,$C79)</f>
        <v>0</v>
      </c>
      <c r="I79" s="382">
        <f>SUMIFS('Prima Nota USCITE'!$H$5:$H$2000,'Prima Nota USCITE'!$C$5:$C$2000,I$4,'Prima Nota USCITE'!$D$5:$D$2000,$C79)</f>
        <v>0</v>
      </c>
      <c r="J79" s="382">
        <f>SUMIFS('Prima Nota USCITE'!$H$5:$H$2000,'Prima Nota USCITE'!$C$5:$C$2000,J$4,'Prima Nota USCITE'!$D$5:$D$2000,$C79)</f>
        <v>0</v>
      </c>
      <c r="K79" s="382">
        <f>SUMIFS('Prima Nota USCITE'!$H$5:$H$2000,'Prima Nota USCITE'!$C$5:$C$2000,K$4,'Prima Nota USCITE'!$D$5:$D$2000,$C79)</f>
        <v>0</v>
      </c>
      <c r="L79" s="382">
        <f>SUMIFS('Prima Nota USCITE'!$H$5:$H$2000,'Prima Nota USCITE'!$C$5:$C$2000,L$4,'Prima Nota USCITE'!$D$5:$D$2000,$C79)</f>
        <v>0</v>
      </c>
      <c r="M79" s="382">
        <f>SUMIFS('Prima Nota USCITE'!$H$5:$H$2000,'Prima Nota USCITE'!$C$5:$C$2000,M$4,'Prima Nota USCITE'!$D$5:$D$2000,$C79)</f>
        <v>0</v>
      </c>
      <c r="N79" s="382">
        <f>SUMIFS('Prima Nota USCITE'!$H$5:$H$2000,'Prima Nota USCITE'!$C$5:$C$2000,N$4,'Prima Nota USCITE'!$D$5:$D$2000,$C79)</f>
        <v>0</v>
      </c>
      <c r="O79" s="382">
        <f>SUMIFS('Prima Nota USCITE'!$H$5:$H$2000,'Prima Nota USCITE'!$C$5:$C$2000,O$4,'Prima Nota USCITE'!$D$5:$D$2000,$C79)</f>
        <v>0</v>
      </c>
      <c r="P79" s="382">
        <f>SUMIFS('Prima Nota USCITE'!$H$5:$H$2000,'Prima Nota USCITE'!$C$5:$C$2000,P$4,'Prima Nota USCITE'!$D$5:$D$2000,$C79)</f>
        <v>0</v>
      </c>
      <c r="Q79" s="383">
        <f t="shared" si="0"/>
        <v>0</v>
      </c>
      <c r="R79" s="136"/>
    </row>
    <row r="80" spans="1:18" ht="15" thickBot="1">
      <c r="A80" s="407"/>
      <c r="B80" s="329"/>
      <c r="C80" s="410">
        <f t="shared" si="13"/>
        <v>0</v>
      </c>
      <c r="D80" s="490" t="s">
        <v>75</v>
      </c>
      <c r="E80" s="382">
        <f>SUMIFS('Prima Nota USCITE'!$H$5:$H$2000,'Prima Nota USCITE'!$C$5:$C$2000,E$4,'Prima Nota USCITE'!$D$5:$D$2000,$C80)</f>
        <v>0</v>
      </c>
      <c r="F80" s="382">
        <f>SUMIFS('Prima Nota USCITE'!$H$5:$H$2000,'Prima Nota USCITE'!$C$5:$C$2000,F$4,'Prima Nota USCITE'!$D$5:$D$2000,$C80)</f>
        <v>0</v>
      </c>
      <c r="G80" s="382">
        <f>SUMIFS('Prima Nota USCITE'!$H$5:$H$2000,'Prima Nota USCITE'!$C$5:$C$2000,G$4,'Prima Nota USCITE'!$D$5:$D$2000,$C80)</f>
        <v>0</v>
      </c>
      <c r="H80" s="382">
        <f>SUMIFS('Prima Nota USCITE'!$H$5:$H$2000,'Prima Nota USCITE'!$C$5:$C$2000,H$4,'Prima Nota USCITE'!$D$5:$D$2000,$C80)</f>
        <v>0</v>
      </c>
      <c r="I80" s="382">
        <f>SUMIFS('Prima Nota USCITE'!$H$5:$H$2000,'Prima Nota USCITE'!$C$5:$C$2000,I$4,'Prima Nota USCITE'!$D$5:$D$2000,$C80)</f>
        <v>0</v>
      </c>
      <c r="J80" s="382">
        <f>SUMIFS('Prima Nota USCITE'!$H$5:$H$2000,'Prima Nota USCITE'!$C$5:$C$2000,J$4,'Prima Nota USCITE'!$D$5:$D$2000,$C80)</f>
        <v>0</v>
      </c>
      <c r="K80" s="382">
        <f>SUMIFS('Prima Nota USCITE'!$H$5:$H$2000,'Prima Nota USCITE'!$C$5:$C$2000,K$4,'Prima Nota USCITE'!$D$5:$D$2000,$C80)</f>
        <v>0</v>
      </c>
      <c r="L80" s="382">
        <f>SUMIFS('Prima Nota USCITE'!$H$5:$H$2000,'Prima Nota USCITE'!$C$5:$C$2000,L$4,'Prima Nota USCITE'!$D$5:$D$2000,$C80)</f>
        <v>0</v>
      </c>
      <c r="M80" s="382">
        <f>SUMIFS('Prima Nota USCITE'!$H$5:$H$2000,'Prima Nota USCITE'!$C$5:$C$2000,M$4,'Prima Nota USCITE'!$D$5:$D$2000,$C80)</f>
        <v>0</v>
      </c>
      <c r="N80" s="382">
        <f>SUMIFS('Prima Nota USCITE'!$H$5:$H$2000,'Prima Nota USCITE'!$C$5:$C$2000,N$4,'Prima Nota USCITE'!$D$5:$D$2000,$C80)</f>
        <v>0</v>
      </c>
      <c r="O80" s="382">
        <f>SUMIFS('Prima Nota USCITE'!$H$5:$H$2000,'Prima Nota USCITE'!$C$5:$C$2000,O$4,'Prima Nota USCITE'!$D$5:$D$2000,$C80)</f>
        <v>0</v>
      </c>
      <c r="P80" s="382">
        <f>SUMIFS('Prima Nota USCITE'!$H$5:$H$2000,'Prima Nota USCITE'!$C$5:$C$2000,P$4,'Prima Nota USCITE'!$D$5:$D$2000,$C80)</f>
        <v>0</v>
      </c>
      <c r="Q80" s="383">
        <f t="shared" si="0"/>
        <v>0</v>
      </c>
      <c r="R80" s="136"/>
    </row>
    <row r="81" spans="1:18" ht="16.5" thickTop="1" thickBot="1">
      <c r="A81" s="407"/>
      <c r="B81" s="403">
        <v>9</v>
      </c>
      <c r="C81" s="377"/>
      <c r="D81" s="379" t="s">
        <v>197</v>
      </c>
      <c r="E81" s="380">
        <f>SUM(E$71:E$80)</f>
        <v>0</v>
      </c>
      <c r="F81" s="380">
        <f t="shared" ref="F81:P81" si="14">SUM(F$71:F$80)</f>
        <v>0</v>
      </c>
      <c r="G81" s="380">
        <f t="shared" si="14"/>
        <v>0</v>
      </c>
      <c r="H81" s="380">
        <f t="shared" si="14"/>
        <v>0</v>
      </c>
      <c r="I81" s="380">
        <f t="shared" si="14"/>
        <v>0</v>
      </c>
      <c r="J81" s="380">
        <f t="shared" si="14"/>
        <v>0</v>
      </c>
      <c r="K81" s="380">
        <f t="shared" si="14"/>
        <v>0</v>
      </c>
      <c r="L81" s="380">
        <f t="shared" si="14"/>
        <v>0</v>
      </c>
      <c r="M81" s="380">
        <f t="shared" si="14"/>
        <v>0</v>
      </c>
      <c r="N81" s="380">
        <f t="shared" si="14"/>
        <v>0</v>
      </c>
      <c r="O81" s="380">
        <f t="shared" si="14"/>
        <v>0</v>
      </c>
      <c r="P81" s="380">
        <f t="shared" si="14"/>
        <v>0</v>
      </c>
      <c r="Q81" s="381">
        <f t="shared" si="0"/>
        <v>0</v>
      </c>
      <c r="R81" s="136">
        <f>SUM(Q71:Q80)</f>
        <v>0</v>
      </c>
    </row>
    <row r="82" spans="1:18" ht="16.5" thickTop="1" thickBot="1">
      <c r="A82" s="407"/>
      <c r="B82" s="403"/>
      <c r="C82" s="409">
        <v>10</v>
      </c>
      <c r="D82" s="379" t="s">
        <v>198</v>
      </c>
      <c r="E82" s="380">
        <f>SUMIFS('Prima Nota USCITE'!$H$5:$H$2000,'Prima Nota USCITE'!$C$5:$C$2000,E$4,'Prima Nota USCITE'!$D$5:$D$2000,$C82)</f>
        <v>0</v>
      </c>
      <c r="F82" s="380">
        <f>SUMIFS('Prima Nota USCITE'!$H$5:$H$2000,'Prima Nota USCITE'!$C$5:$C$2000,F$4,'Prima Nota USCITE'!$D$5:$D$2000,$C82)</f>
        <v>0</v>
      </c>
      <c r="G82" s="380">
        <f>SUMIFS('Prima Nota USCITE'!$H$5:$H$2000,'Prima Nota USCITE'!$C$5:$C$2000,G$4,'Prima Nota USCITE'!$D$5:$D$2000,$C82)</f>
        <v>0</v>
      </c>
      <c r="H82" s="380">
        <f>SUMIFS('Prima Nota USCITE'!$H$5:$H$2000,'Prima Nota USCITE'!$C$5:$C$2000,H$4,'Prima Nota USCITE'!$D$5:$D$2000,$C82)</f>
        <v>0</v>
      </c>
      <c r="I82" s="380">
        <f>SUMIFS('Prima Nota USCITE'!$H$5:$H$2000,'Prima Nota USCITE'!$C$5:$C$2000,I$4,'Prima Nota USCITE'!$D$5:$D$2000,$C82)</f>
        <v>0</v>
      </c>
      <c r="J82" s="380">
        <f>SUMIFS('Prima Nota USCITE'!$H$5:$H$2000,'Prima Nota USCITE'!$C$5:$C$2000,J$4,'Prima Nota USCITE'!$D$5:$D$2000,$C82)</f>
        <v>0</v>
      </c>
      <c r="K82" s="380">
        <f>SUMIFS('Prima Nota USCITE'!$H$5:$H$2000,'Prima Nota USCITE'!$C$5:$C$2000,K$4,'Prima Nota USCITE'!$D$5:$D$2000,$C82)</f>
        <v>0</v>
      </c>
      <c r="L82" s="380">
        <f>SUMIFS('Prima Nota USCITE'!$H$5:$H$2000,'Prima Nota USCITE'!$C$5:$C$2000,L$4,'Prima Nota USCITE'!$D$5:$D$2000,$C82)</f>
        <v>0</v>
      </c>
      <c r="M82" s="380">
        <f>SUMIFS('Prima Nota USCITE'!$H$5:$H$2000,'Prima Nota USCITE'!$C$5:$C$2000,M$4,'Prima Nota USCITE'!$D$5:$D$2000,$C82)</f>
        <v>0</v>
      </c>
      <c r="N82" s="380">
        <f>SUMIFS('Prima Nota USCITE'!$H$5:$H$2000,'Prima Nota USCITE'!$C$5:$C$2000,N$4,'Prima Nota USCITE'!$D$5:$D$2000,$C82)</f>
        <v>0</v>
      </c>
      <c r="O82" s="380">
        <f>SUMIFS('Prima Nota USCITE'!$H$5:$H$2000,'Prima Nota USCITE'!$C$5:$C$2000,O$4,'Prima Nota USCITE'!$D$5:$D$2000,$C82)</f>
        <v>0</v>
      </c>
      <c r="P82" s="380">
        <f>SUMIFS('Prima Nota USCITE'!$H$5:$H$2000,'Prima Nota USCITE'!$C$5:$C$2000,P$4,'Prima Nota USCITE'!$D$5:$D$2000,$C82)</f>
        <v>0</v>
      </c>
      <c r="Q82" s="381">
        <f>SUM(E82:P82)</f>
        <v>0</v>
      </c>
      <c r="R82" s="136"/>
    </row>
    <row r="83" spans="1:18" ht="14.25">
      <c r="A83" s="405"/>
      <c r="B83" s="329"/>
      <c r="C83" s="410">
        <f>A83</f>
        <v>0</v>
      </c>
      <c r="D83" s="489" t="s">
        <v>98</v>
      </c>
      <c r="E83" s="382">
        <f>SUMIFS('Prima Nota USCITE'!$H$5:$H$2000,'Prima Nota USCITE'!$C$5:$C$2000,E$4,'Prima Nota USCITE'!$D$5:$D$2000,$C83)</f>
        <v>0</v>
      </c>
      <c r="F83" s="382">
        <f>SUMIFS('Prima Nota USCITE'!$H$5:$H$2000,'Prima Nota USCITE'!$C$5:$C$2000,F$4,'Prima Nota USCITE'!$D$5:$D$2000,$C83)</f>
        <v>0</v>
      </c>
      <c r="G83" s="382">
        <f>SUMIFS('Prima Nota USCITE'!$H$5:$H$2000,'Prima Nota USCITE'!$C$5:$C$2000,G$4,'Prima Nota USCITE'!$D$5:$D$2000,$C83)</f>
        <v>0</v>
      </c>
      <c r="H83" s="382">
        <f>SUMIFS('Prima Nota USCITE'!$H$5:$H$2000,'Prima Nota USCITE'!$C$5:$C$2000,H$4,'Prima Nota USCITE'!$D$5:$D$2000,$C83)</f>
        <v>0</v>
      </c>
      <c r="I83" s="382">
        <f>SUMIFS('Prima Nota USCITE'!$H$5:$H$2000,'Prima Nota USCITE'!$C$5:$C$2000,I$4,'Prima Nota USCITE'!$D$5:$D$2000,$C83)</f>
        <v>0</v>
      </c>
      <c r="J83" s="382">
        <f>SUMIFS('Prima Nota USCITE'!$H$5:$H$2000,'Prima Nota USCITE'!$C$5:$C$2000,J$4,'Prima Nota USCITE'!$D$5:$D$2000,$C83)</f>
        <v>0</v>
      </c>
      <c r="K83" s="382">
        <f>SUMIFS('Prima Nota USCITE'!$H$5:$H$2000,'Prima Nota USCITE'!$C$5:$C$2000,K$4,'Prima Nota USCITE'!$D$5:$D$2000,$C83)</f>
        <v>0</v>
      </c>
      <c r="L83" s="382">
        <f>SUMIFS('Prima Nota USCITE'!$H$5:$H$2000,'Prima Nota USCITE'!$C$5:$C$2000,L$4,'Prima Nota USCITE'!$D$5:$D$2000,$C83)</f>
        <v>0</v>
      </c>
      <c r="M83" s="382">
        <f>SUMIFS('Prima Nota USCITE'!$H$5:$H$2000,'Prima Nota USCITE'!$C$5:$C$2000,M$4,'Prima Nota USCITE'!$D$5:$D$2000,$C83)</f>
        <v>0</v>
      </c>
      <c r="N83" s="382">
        <f>SUMIFS('Prima Nota USCITE'!$H$5:$H$2000,'Prima Nota USCITE'!$C$5:$C$2000,N$4,'Prima Nota USCITE'!$D$5:$D$2000,$C83)</f>
        <v>0</v>
      </c>
      <c r="O83" s="382">
        <f>SUMIFS('Prima Nota USCITE'!$H$5:$H$2000,'Prima Nota USCITE'!$C$5:$C$2000,O$4,'Prima Nota USCITE'!$D$5:$D$2000,$C83)</f>
        <v>0</v>
      </c>
      <c r="P83" s="382">
        <f>SUMIFS('Prima Nota USCITE'!$H$5:$H$2000,'Prima Nota USCITE'!$C$5:$C$2000,P$4,'Prima Nota USCITE'!$D$5:$D$2000,$C83)</f>
        <v>0</v>
      </c>
      <c r="Q83" s="383">
        <f t="shared" si="0"/>
        <v>0</v>
      </c>
      <c r="R83" s="136"/>
    </row>
    <row r="84" spans="1:18" ht="14.25">
      <c r="A84" s="405"/>
      <c r="B84" s="329"/>
      <c r="C84" s="410">
        <f>A84</f>
        <v>0</v>
      </c>
      <c r="D84" s="490" t="s">
        <v>199</v>
      </c>
      <c r="E84" s="382">
        <f>SUMIFS('Prima Nota USCITE'!$H$5:$H$2000,'Prima Nota USCITE'!$C$5:$C$2000,E$4,'Prima Nota USCITE'!$D$5:$D$2000,$C84)</f>
        <v>0</v>
      </c>
      <c r="F84" s="382">
        <f>SUMIFS('Prima Nota USCITE'!$H$5:$H$2000,'Prima Nota USCITE'!$C$5:$C$2000,F$4,'Prima Nota USCITE'!$D$5:$D$2000,$C84)</f>
        <v>0</v>
      </c>
      <c r="G84" s="382">
        <f>SUMIFS('Prima Nota USCITE'!$H$5:$H$2000,'Prima Nota USCITE'!$C$5:$C$2000,G$4,'Prima Nota USCITE'!$D$5:$D$2000,$C84)</f>
        <v>0</v>
      </c>
      <c r="H84" s="382">
        <f>SUMIFS('Prima Nota USCITE'!$H$5:$H$2000,'Prima Nota USCITE'!$C$5:$C$2000,H$4,'Prima Nota USCITE'!$D$5:$D$2000,$C84)</f>
        <v>0</v>
      </c>
      <c r="I84" s="382">
        <f>SUMIFS('Prima Nota USCITE'!$H$5:$H$2000,'Prima Nota USCITE'!$C$5:$C$2000,I$4,'Prima Nota USCITE'!$D$5:$D$2000,$C84)</f>
        <v>0</v>
      </c>
      <c r="J84" s="382">
        <f>SUMIFS('Prima Nota USCITE'!$H$5:$H$2000,'Prima Nota USCITE'!$C$5:$C$2000,J$4,'Prima Nota USCITE'!$D$5:$D$2000,$C84)</f>
        <v>0</v>
      </c>
      <c r="K84" s="382">
        <f>SUMIFS('Prima Nota USCITE'!$H$5:$H$2000,'Prima Nota USCITE'!$C$5:$C$2000,K$4,'Prima Nota USCITE'!$D$5:$D$2000,$C84)</f>
        <v>0</v>
      </c>
      <c r="L84" s="382">
        <f>SUMIFS('Prima Nota USCITE'!$H$5:$H$2000,'Prima Nota USCITE'!$C$5:$C$2000,L$4,'Prima Nota USCITE'!$D$5:$D$2000,$C84)</f>
        <v>0</v>
      </c>
      <c r="M84" s="382">
        <f>SUMIFS('Prima Nota USCITE'!$H$5:$H$2000,'Prima Nota USCITE'!$C$5:$C$2000,M$4,'Prima Nota USCITE'!$D$5:$D$2000,$C84)</f>
        <v>0</v>
      </c>
      <c r="N84" s="382">
        <f>SUMIFS('Prima Nota USCITE'!$H$5:$H$2000,'Prima Nota USCITE'!$C$5:$C$2000,N$4,'Prima Nota USCITE'!$D$5:$D$2000,$C84)</f>
        <v>0</v>
      </c>
      <c r="O84" s="382">
        <f>SUMIFS('Prima Nota USCITE'!$H$5:$H$2000,'Prima Nota USCITE'!$C$5:$C$2000,O$4,'Prima Nota USCITE'!$D$5:$D$2000,$C84)</f>
        <v>0</v>
      </c>
      <c r="P84" s="382">
        <f>SUMIFS('Prima Nota USCITE'!$H$5:$H$2000,'Prima Nota USCITE'!$C$5:$C$2000,P$4,'Prima Nota USCITE'!$D$5:$D$2000,$C84)</f>
        <v>0</v>
      </c>
      <c r="Q84" s="383">
        <f>SUM(E84:P84)</f>
        <v>0</v>
      </c>
      <c r="R84" s="136"/>
    </row>
    <row r="85" spans="1:18" ht="14.25">
      <c r="A85" s="405"/>
      <c r="B85" s="329"/>
      <c r="C85" s="410">
        <f>A85</f>
        <v>0</v>
      </c>
      <c r="D85" s="490" t="s">
        <v>200</v>
      </c>
      <c r="E85" s="382">
        <f>SUMIFS('Prima Nota USCITE'!$H$5:$H$2000,'Prima Nota USCITE'!$C$5:$C$2000,E$4,'Prima Nota USCITE'!$D$5:$D$2000,$C85)</f>
        <v>0</v>
      </c>
      <c r="F85" s="382">
        <f>SUMIFS('Prima Nota USCITE'!$H$5:$H$2000,'Prima Nota USCITE'!$C$5:$C$2000,F$4,'Prima Nota USCITE'!$D$5:$D$2000,$C85)</f>
        <v>0</v>
      </c>
      <c r="G85" s="382">
        <f>SUMIFS('Prima Nota USCITE'!$H$5:$H$2000,'Prima Nota USCITE'!$C$5:$C$2000,G$4,'Prima Nota USCITE'!$D$5:$D$2000,$C85)</f>
        <v>0</v>
      </c>
      <c r="H85" s="382">
        <f>SUMIFS('Prima Nota USCITE'!$H$5:$H$2000,'Prima Nota USCITE'!$C$5:$C$2000,H$4,'Prima Nota USCITE'!$D$5:$D$2000,$C85)</f>
        <v>0</v>
      </c>
      <c r="I85" s="382">
        <f>SUMIFS('Prima Nota USCITE'!$H$5:$H$2000,'Prima Nota USCITE'!$C$5:$C$2000,I$4,'Prima Nota USCITE'!$D$5:$D$2000,$C85)</f>
        <v>0</v>
      </c>
      <c r="J85" s="382">
        <f>SUMIFS('Prima Nota USCITE'!$H$5:$H$2000,'Prima Nota USCITE'!$C$5:$C$2000,J$4,'Prima Nota USCITE'!$D$5:$D$2000,$C85)</f>
        <v>0</v>
      </c>
      <c r="K85" s="382">
        <f>SUMIFS('Prima Nota USCITE'!$H$5:$H$2000,'Prima Nota USCITE'!$C$5:$C$2000,K$4,'Prima Nota USCITE'!$D$5:$D$2000,$C85)</f>
        <v>0</v>
      </c>
      <c r="L85" s="382">
        <f>SUMIFS('Prima Nota USCITE'!$H$5:$H$2000,'Prima Nota USCITE'!$C$5:$C$2000,L$4,'Prima Nota USCITE'!$D$5:$D$2000,$C85)</f>
        <v>0</v>
      </c>
      <c r="M85" s="382">
        <f>SUMIFS('Prima Nota USCITE'!$H$5:$H$2000,'Prima Nota USCITE'!$C$5:$C$2000,M$4,'Prima Nota USCITE'!$D$5:$D$2000,$C85)</f>
        <v>0</v>
      </c>
      <c r="N85" s="382">
        <f>SUMIFS('Prima Nota USCITE'!$H$5:$H$2000,'Prima Nota USCITE'!$C$5:$C$2000,N$4,'Prima Nota USCITE'!$D$5:$D$2000,$C85)</f>
        <v>0</v>
      </c>
      <c r="O85" s="382">
        <f>SUMIFS('Prima Nota USCITE'!$H$5:$H$2000,'Prima Nota USCITE'!$C$5:$C$2000,O$4,'Prima Nota USCITE'!$D$5:$D$2000,$C85)</f>
        <v>0</v>
      </c>
      <c r="P85" s="382">
        <f>SUMIFS('Prima Nota USCITE'!$H$5:$H$2000,'Prima Nota USCITE'!$C$5:$C$2000,P$4,'Prima Nota USCITE'!$D$5:$D$2000,$C85)</f>
        <v>0</v>
      </c>
      <c r="Q85" s="383">
        <f t="shared" si="0"/>
        <v>0</v>
      </c>
      <c r="R85" s="136"/>
    </row>
    <row r="86" spans="1:18" ht="14.25">
      <c r="A86" s="405"/>
      <c r="B86" s="329"/>
      <c r="C86" s="410">
        <f>A86</f>
        <v>0</v>
      </c>
      <c r="D86" s="490" t="s">
        <v>85</v>
      </c>
      <c r="E86" s="382">
        <f>SUMIFS('Prima Nota USCITE'!$H$5:$H$2000,'Prima Nota USCITE'!$C$5:$C$2000,E$4,'Prima Nota USCITE'!$D$5:$D$2000,$C86)</f>
        <v>0</v>
      </c>
      <c r="F86" s="382">
        <f>SUMIFS('Prima Nota USCITE'!$H$5:$H$2000,'Prima Nota USCITE'!$C$5:$C$2000,F$4,'Prima Nota USCITE'!$D$5:$D$2000,$C86)</f>
        <v>0</v>
      </c>
      <c r="G86" s="382">
        <f>SUMIFS('Prima Nota USCITE'!$H$5:$H$2000,'Prima Nota USCITE'!$C$5:$C$2000,G$4,'Prima Nota USCITE'!$D$5:$D$2000,$C86)</f>
        <v>0</v>
      </c>
      <c r="H86" s="382">
        <f>SUMIFS('Prima Nota USCITE'!$H$5:$H$2000,'Prima Nota USCITE'!$C$5:$C$2000,H$4,'Prima Nota USCITE'!$D$5:$D$2000,$C86)</f>
        <v>0</v>
      </c>
      <c r="I86" s="382">
        <f>SUMIFS('Prima Nota USCITE'!$H$5:$H$2000,'Prima Nota USCITE'!$C$5:$C$2000,I$4,'Prima Nota USCITE'!$D$5:$D$2000,$C86)</f>
        <v>0</v>
      </c>
      <c r="J86" s="382">
        <f>SUMIFS('Prima Nota USCITE'!$H$5:$H$2000,'Prima Nota USCITE'!$C$5:$C$2000,J$4,'Prima Nota USCITE'!$D$5:$D$2000,$C86)</f>
        <v>0</v>
      </c>
      <c r="K86" s="382">
        <f>SUMIFS('Prima Nota USCITE'!$H$5:$H$2000,'Prima Nota USCITE'!$C$5:$C$2000,K$4,'Prima Nota USCITE'!$D$5:$D$2000,$C86)</f>
        <v>0</v>
      </c>
      <c r="L86" s="382">
        <f>SUMIFS('Prima Nota USCITE'!$H$5:$H$2000,'Prima Nota USCITE'!$C$5:$C$2000,L$4,'Prima Nota USCITE'!$D$5:$D$2000,$C86)</f>
        <v>0</v>
      </c>
      <c r="M86" s="382">
        <f>SUMIFS('Prima Nota USCITE'!$H$5:$H$2000,'Prima Nota USCITE'!$C$5:$C$2000,M$4,'Prima Nota USCITE'!$D$5:$D$2000,$C86)</f>
        <v>0</v>
      </c>
      <c r="N86" s="382">
        <f>SUMIFS('Prima Nota USCITE'!$H$5:$H$2000,'Prima Nota USCITE'!$C$5:$C$2000,N$4,'Prima Nota USCITE'!$D$5:$D$2000,$C86)</f>
        <v>0</v>
      </c>
      <c r="O86" s="382">
        <f>SUMIFS('Prima Nota USCITE'!$H$5:$H$2000,'Prima Nota USCITE'!$C$5:$C$2000,O$4,'Prima Nota USCITE'!$D$5:$D$2000,$C86)</f>
        <v>0</v>
      </c>
      <c r="P86" s="382">
        <f>SUMIFS('Prima Nota USCITE'!$H$5:$H$2000,'Prima Nota USCITE'!$C$5:$C$2000,P$4,'Prima Nota USCITE'!$D$5:$D$2000,$C86)</f>
        <v>0</v>
      </c>
      <c r="Q86" s="383">
        <f t="shared" si="0"/>
        <v>0</v>
      </c>
      <c r="R86" s="136"/>
    </row>
    <row r="87" spans="1:18" ht="15" thickBot="1">
      <c r="A87" s="405"/>
      <c r="B87" s="329"/>
      <c r="C87" s="410">
        <f>A87</f>
        <v>0</v>
      </c>
      <c r="D87" s="490"/>
      <c r="E87" s="382">
        <f>SUMIFS('Prima Nota USCITE'!$H$5:$H$2000,'Prima Nota USCITE'!$C$5:$C$2000,E$4,'Prima Nota USCITE'!$D$5:$D$2000,$C87)</f>
        <v>0</v>
      </c>
      <c r="F87" s="382">
        <f>SUMIFS('Prima Nota USCITE'!$H$5:$H$2000,'Prima Nota USCITE'!$C$5:$C$2000,F$4,'Prima Nota USCITE'!$D$5:$D$2000,$C87)</f>
        <v>0</v>
      </c>
      <c r="G87" s="382">
        <f>SUMIFS('Prima Nota USCITE'!$H$5:$H$2000,'Prima Nota USCITE'!$C$5:$C$2000,G$4,'Prima Nota USCITE'!$D$5:$D$2000,$C87)</f>
        <v>0</v>
      </c>
      <c r="H87" s="382">
        <f>SUMIFS('Prima Nota USCITE'!$H$5:$H$2000,'Prima Nota USCITE'!$C$5:$C$2000,H$4,'Prima Nota USCITE'!$D$5:$D$2000,$C87)</f>
        <v>0</v>
      </c>
      <c r="I87" s="382">
        <f>SUMIFS('Prima Nota USCITE'!$H$5:$H$2000,'Prima Nota USCITE'!$C$5:$C$2000,I$4,'Prima Nota USCITE'!$D$5:$D$2000,$C87)</f>
        <v>0</v>
      </c>
      <c r="J87" s="382">
        <f>SUMIFS('Prima Nota USCITE'!$H$5:$H$2000,'Prima Nota USCITE'!$C$5:$C$2000,J$4,'Prima Nota USCITE'!$D$5:$D$2000,$C87)</f>
        <v>0</v>
      </c>
      <c r="K87" s="382">
        <f>SUMIFS('Prima Nota USCITE'!$H$5:$H$2000,'Prima Nota USCITE'!$C$5:$C$2000,K$4,'Prima Nota USCITE'!$D$5:$D$2000,$C87)</f>
        <v>0</v>
      </c>
      <c r="L87" s="382">
        <f>SUMIFS('Prima Nota USCITE'!$H$5:$H$2000,'Prima Nota USCITE'!$C$5:$C$2000,L$4,'Prima Nota USCITE'!$D$5:$D$2000,$C87)</f>
        <v>0</v>
      </c>
      <c r="M87" s="382">
        <f>SUMIFS('Prima Nota USCITE'!$H$5:$H$2000,'Prima Nota USCITE'!$C$5:$C$2000,M$4,'Prima Nota USCITE'!$D$5:$D$2000,$C87)</f>
        <v>0</v>
      </c>
      <c r="N87" s="382">
        <f>SUMIFS('Prima Nota USCITE'!$H$5:$H$2000,'Prima Nota USCITE'!$C$5:$C$2000,N$4,'Prima Nota USCITE'!$D$5:$D$2000,$C87)</f>
        <v>0</v>
      </c>
      <c r="O87" s="382">
        <f>SUMIFS('Prima Nota USCITE'!$H$5:$H$2000,'Prima Nota USCITE'!$C$5:$C$2000,O$4,'Prima Nota USCITE'!$D$5:$D$2000,$C87)</f>
        <v>0</v>
      </c>
      <c r="P87" s="382">
        <f>SUMIFS('Prima Nota USCITE'!$H$5:$H$2000,'Prima Nota USCITE'!$C$5:$C$2000,P$4,'Prima Nota USCITE'!$D$5:$D$2000,$C87)</f>
        <v>0</v>
      </c>
      <c r="Q87" s="383">
        <f t="shared" si="0"/>
        <v>0</v>
      </c>
      <c r="R87" s="136"/>
    </row>
    <row r="88" spans="1:18" s="297" customFormat="1" ht="16.5" thickTop="1" thickBot="1">
      <c r="A88" s="406"/>
      <c r="B88" s="323">
        <v>10</v>
      </c>
      <c r="C88" s="357"/>
      <c r="D88" s="384" t="s">
        <v>201</v>
      </c>
      <c r="E88" s="385">
        <f>SUM(E$82:E$87)</f>
        <v>0</v>
      </c>
      <c r="F88" s="385">
        <f t="shared" ref="F88:P88" si="15">SUM(F$82:F$87)</f>
        <v>0</v>
      </c>
      <c r="G88" s="385">
        <f t="shared" si="15"/>
        <v>0</v>
      </c>
      <c r="H88" s="385">
        <f t="shared" si="15"/>
        <v>0</v>
      </c>
      <c r="I88" s="385">
        <f t="shared" si="15"/>
        <v>0</v>
      </c>
      <c r="J88" s="385">
        <f t="shared" si="15"/>
        <v>0</v>
      </c>
      <c r="K88" s="385">
        <f t="shared" si="15"/>
        <v>0</v>
      </c>
      <c r="L88" s="385">
        <f t="shared" si="15"/>
        <v>0</v>
      </c>
      <c r="M88" s="385">
        <f t="shared" si="15"/>
        <v>0</v>
      </c>
      <c r="N88" s="385">
        <f t="shared" si="15"/>
        <v>0</v>
      </c>
      <c r="O88" s="385">
        <f t="shared" si="15"/>
        <v>0</v>
      </c>
      <c r="P88" s="385">
        <f t="shared" si="15"/>
        <v>0</v>
      </c>
      <c r="Q88" s="386">
        <f t="shared" si="0"/>
        <v>0</v>
      </c>
      <c r="R88" s="387">
        <f>SUM(Q82:Q87)</f>
        <v>0</v>
      </c>
    </row>
    <row r="89" spans="1:18" ht="16.5" thickTop="1" thickBot="1">
      <c r="A89" s="407"/>
      <c r="B89" s="403"/>
      <c r="C89" s="409">
        <v>11</v>
      </c>
      <c r="D89" s="379" t="s">
        <v>202</v>
      </c>
      <c r="E89" s="380">
        <f>SUMIFS('Prima Nota USCITE'!$H$5:$H$2000,'Prima Nota USCITE'!$C$5:$C$2000,E$4,'Prima Nota USCITE'!$D$5:$D$2000,$C89)</f>
        <v>0</v>
      </c>
      <c r="F89" s="380">
        <f>SUMIFS('Prima Nota USCITE'!$H$5:$H$2000,'Prima Nota USCITE'!$C$5:$C$2000,F$4,'Prima Nota USCITE'!$D$5:$D$2000,$C89)</f>
        <v>0</v>
      </c>
      <c r="G89" s="380">
        <f>SUMIFS('Prima Nota USCITE'!$H$5:$H$2000,'Prima Nota USCITE'!$C$5:$C$2000,G$4,'Prima Nota USCITE'!$D$5:$D$2000,$C89)</f>
        <v>0</v>
      </c>
      <c r="H89" s="380">
        <f>SUMIFS('Prima Nota USCITE'!$H$5:$H$2000,'Prima Nota USCITE'!$C$5:$C$2000,H$4,'Prima Nota USCITE'!$D$5:$D$2000,$C89)</f>
        <v>0</v>
      </c>
      <c r="I89" s="380">
        <f>SUMIFS('Prima Nota USCITE'!$H$5:$H$2000,'Prima Nota USCITE'!$C$5:$C$2000,I$4,'Prima Nota USCITE'!$D$5:$D$2000,$C89)</f>
        <v>0</v>
      </c>
      <c r="J89" s="380">
        <f>SUMIFS('Prima Nota USCITE'!$H$5:$H$2000,'Prima Nota USCITE'!$C$5:$C$2000,J$4,'Prima Nota USCITE'!$D$5:$D$2000,$C89)</f>
        <v>0</v>
      </c>
      <c r="K89" s="380">
        <f>SUMIFS('Prima Nota USCITE'!$H$5:$H$2000,'Prima Nota USCITE'!$C$5:$C$2000,K$4,'Prima Nota USCITE'!$D$5:$D$2000,$C89)</f>
        <v>0</v>
      </c>
      <c r="L89" s="380">
        <f>SUMIFS('Prima Nota USCITE'!$H$5:$H$2000,'Prima Nota USCITE'!$C$5:$C$2000,L$4,'Prima Nota USCITE'!$D$5:$D$2000,$C89)</f>
        <v>0</v>
      </c>
      <c r="M89" s="380">
        <f>SUMIFS('Prima Nota USCITE'!$H$5:$H$2000,'Prima Nota USCITE'!$C$5:$C$2000,M$4,'Prima Nota USCITE'!$D$5:$D$2000,$C89)</f>
        <v>0</v>
      </c>
      <c r="N89" s="380">
        <f>SUMIFS('Prima Nota USCITE'!$H$5:$H$2000,'Prima Nota USCITE'!$C$5:$C$2000,N$4,'Prima Nota USCITE'!$D$5:$D$2000,$C89)</f>
        <v>0</v>
      </c>
      <c r="O89" s="380">
        <f>SUMIFS('Prima Nota USCITE'!$H$5:$H$2000,'Prima Nota USCITE'!$C$5:$C$2000,O$4,'Prima Nota USCITE'!$D$5:$D$2000,$C89)</f>
        <v>0</v>
      </c>
      <c r="P89" s="380">
        <f>SUMIFS('Prima Nota USCITE'!$H$5:$H$2000,'Prima Nota USCITE'!$C$5:$C$2000,P$4,'Prima Nota USCITE'!$D$5:$D$2000,$C89)</f>
        <v>0</v>
      </c>
      <c r="Q89" s="381">
        <f>SUM(E89:P89)</f>
        <v>0</v>
      </c>
      <c r="R89" s="136"/>
    </row>
    <row r="90" spans="1:18" ht="14.25">
      <c r="A90" s="405"/>
      <c r="B90" s="329"/>
      <c r="C90" s="410">
        <f>A90</f>
        <v>0</v>
      </c>
      <c r="D90" s="489" t="s">
        <v>203</v>
      </c>
      <c r="E90" s="382">
        <f>SUMIFS('Prima Nota USCITE'!$H$5:$H$2000,'Prima Nota USCITE'!$C$5:$C$2000,E$4,'Prima Nota USCITE'!$D$5:$D$2000,$C90)</f>
        <v>0</v>
      </c>
      <c r="F90" s="382">
        <f>SUMIFS('Prima Nota USCITE'!$H$5:$H$2000,'Prima Nota USCITE'!$C$5:$C$2000,F$4,'Prima Nota USCITE'!$D$5:$D$2000,$C90)</f>
        <v>0</v>
      </c>
      <c r="G90" s="382">
        <f>SUMIFS('Prima Nota USCITE'!$H$5:$H$2000,'Prima Nota USCITE'!$C$5:$C$2000,G$4,'Prima Nota USCITE'!$D$5:$D$2000,$C90)</f>
        <v>0</v>
      </c>
      <c r="H90" s="382">
        <f>SUMIFS('Prima Nota USCITE'!$H$5:$H$2000,'Prima Nota USCITE'!$C$5:$C$2000,H$4,'Prima Nota USCITE'!$D$5:$D$2000,$C90)</f>
        <v>0</v>
      </c>
      <c r="I90" s="382">
        <f>SUMIFS('Prima Nota USCITE'!$H$5:$H$2000,'Prima Nota USCITE'!$C$5:$C$2000,I$4,'Prima Nota USCITE'!$D$5:$D$2000,$C90)</f>
        <v>0</v>
      </c>
      <c r="J90" s="382">
        <f>SUMIFS('Prima Nota USCITE'!$H$5:$H$2000,'Prima Nota USCITE'!$C$5:$C$2000,J$4,'Prima Nota USCITE'!$D$5:$D$2000,$C90)</f>
        <v>0</v>
      </c>
      <c r="K90" s="382">
        <f>SUMIFS('Prima Nota USCITE'!$H$5:$H$2000,'Prima Nota USCITE'!$C$5:$C$2000,K$4,'Prima Nota USCITE'!$D$5:$D$2000,$C90)</f>
        <v>0</v>
      </c>
      <c r="L90" s="382">
        <f>SUMIFS('Prima Nota USCITE'!$H$5:$H$2000,'Prima Nota USCITE'!$C$5:$C$2000,L$4,'Prima Nota USCITE'!$D$5:$D$2000,$C90)</f>
        <v>0</v>
      </c>
      <c r="M90" s="382">
        <f>SUMIFS('Prima Nota USCITE'!$H$5:$H$2000,'Prima Nota USCITE'!$C$5:$C$2000,M$4,'Prima Nota USCITE'!$D$5:$D$2000,$C90)</f>
        <v>0</v>
      </c>
      <c r="N90" s="382">
        <f>SUMIFS('Prima Nota USCITE'!$H$5:$H$2000,'Prima Nota USCITE'!$C$5:$C$2000,N$4,'Prima Nota USCITE'!$D$5:$D$2000,$C90)</f>
        <v>0</v>
      </c>
      <c r="O90" s="382">
        <f>SUMIFS('Prima Nota USCITE'!$H$5:$H$2000,'Prima Nota USCITE'!$C$5:$C$2000,O$4,'Prima Nota USCITE'!$D$5:$D$2000,$C90)</f>
        <v>0</v>
      </c>
      <c r="P90" s="382">
        <f>SUMIFS('Prima Nota USCITE'!$H$5:$H$2000,'Prima Nota USCITE'!$C$5:$C$2000,P$4,'Prima Nota USCITE'!$D$5:$D$2000,$C90)</f>
        <v>0</v>
      </c>
      <c r="Q90" s="383">
        <f t="shared" si="0"/>
        <v>0</v>
      </c>
      <c r="R90" s="136"/>
    </row>
    <row r="91" spans="1:18" ht="14.25">
      <c r="A91" s="407"/>
      <c r="B91" s="329"/>
      <c r="C91" s="410">
        <f>A91</f>
        <v>0</v>
      </c>
      <c r="D91" s="490" t="s">
        <v>204</v>
      </c>
      <c r="E91" s="382">
        <f>SUMIFS('Prima Nota USCITE'!$H$5:$H$2000,'Prima Nota USCITE'!$C$5:$C$2000,E$4,'Prima Nota USCITE'!$D$5:$D$2000,$C91)</f>
        <v>0</v>
      </c>
      <c r="F91" s="382">
        <f>SUMIFS('Prima Nota USCITE'!$H$5:$H$2000,'Prima Nota USCITE'!$C$5:$C$2000,F$4,'Prima Nota USCITE'!$D$5:$D$2000,$C91)</f>
        <v>0</v>
      </c>
      <c r="G91" s="382">
        <f>SUMIFS('Prima Nota USCITE'!$H$5:$H$2000,'Prima Nota USCITE'!$C$5:$C$2000,G$4,'Prima Nota USCITE'!$D$5:$D$2000,$C91)</f>
        <v>0</v>
      </c>
      <c r="H91" s="382">
        <f>SUMIFS('Prima Nota USCITE'!$H$5:$H$2000,'Prima Nota USCITE'!$C$5:$C$2000,H$4,'Prima Nota USCITE'!$D$5:$D$2000,$C91)</f>
        <v>0</v>
      </c>
      <c r="I91" s="382">
        <f>SUMIFS('Prima Nota USCITE'!$H$5:$H$2000,'Prima Nota USCITE'!$C$5:$C$2000,I$4,'Prima Nota USCITE'!$D$5:$D$2000,$C91)</f>
        <v>0</v>
      </c>
      <c r="J91" s="382">
        <f>SUMIFS('Prima Nota USCITE'!$H$5:$H$2000,'Prima Nota USCITE'!$C$5:$C$2000,J$4,'Prima Nota USCITE'!$D$5:$D$2000,$C91)</f>
        <v>0</v>
      </c>
      <c r="K91" s="382">
        <f>SUMIFS('Prima Nota USCITE'!$H$5:$H$2000,'Prima Nota USCITE'!$C$5:$C$2000,K$4,'Prima Nota USCITE'!$D$5:$D$2000,$C91)</f>
        <v>0</v>
      </c>
      <c r="L91" s="382">
        <f>SUMIFS('Prima Nota USCITE'!$H$5:$H$2000,'Prima Nota USCITE'!$C$5:$C$2000,L$4,'Prima Nota USCITE'!$D$5:$D$2000,$C91)</f>
        <v>0</v>
      </c>
      <c r="M91" s="382">
        <f>SUMIFS('Prima Nota USCITE'!$H$5:$H$2000,'Prima Nota USCITE'!$C$5:$C$2000,M$4,'Prima Nota USCITE'!$D$5:$D$2000,$C91)</f>
        <v>0</v>
      </c>
      <c r="N91" s="382">
        <f>SUMIFS('Prima Nota USCITE'!$H$5:$H$2000,'Prima Nota USCITE'!$C$5:$C$2000,N$4,'Prima Nota USCITE'!$D$5:$D$2000,$C91)</f>
        <v>0</v>
      </c>
      <c r="O91" s="382">
        <f>SUMIFS('Prima Nota USCITE'!$H$5:$H$2000,'Prima Nota USCITE'!$C$5:$C$2000,O$4,'Prima Nota USCITE'!$D$5:$D$2000,$C91)</f>
        <v>0</v>
      </c>
      <c r="P91" s="382">
        <f>SUMIFS('Prima Nota USCITE'!$H$5:$H$2000,'Prima Nota USCITE'!$C$5:$C$2000,P$4,'Prima Nota USCITE'!$D$5:$D$2000,$C91)</f>
        <v>0</v>
      </c>
      <c r="Q91" s="383">
        <f t="shared" si="0"/>
        <v>0</v>
      </c>
      <c r="R91" s="136"/>
    </row>
    <row r="92" spans="1:18" ht="14.25">
      <c r="A92" s="407"/>
      <c r="B92" s="329"/>
      <c r="C92" s="410">
        <f>A92</f>
        <v>0</v>
      </c>
      <c r="D92" s="490" t="s">
        <v>85</v>
      </c>
      <c r="E92" s="382">
        <f>SUMIFS('Prima Nota USCITE'!$H$5:$H$2000,'Prima Nota USCITE'!$C$5:$C$2000,E$4,'Prima Nota USCITE'!$D$5:$D$2000,$C92)</f>
        <v>0</v>
      </c>
      <c r="F92" s="382">
        <f>SUMIFS('Prima Nota USCITE'!$H$5:$H$2000,'Prima Nota USCITE'!$C$5:$C$2000,F$4,'Prima Nota USCITE'!$D$5:$D$2000,$C92)</f>
        <v>0</v>
      </c>
      <c r="G92" s="382">
        <f>SUMIFS('Prima Nota USCITE'!$H$5:$H$2000,'Prima Nota USCITE'!$C$5:$C$2000,G$4,'Prima Nota USCITE'!$D$5:$D$2000,$C92)</f>
        <v>0</v>
      </c>
      <c r="H92" s="382">
        <f>SUMIFS('Prima Nota USCITE'!$H$5:$H$2000,'Prima Nota USCITE'!$C$5:$C$2000,H$4,'Prima Nota USCITE'!$D$5:$D$2000,$C92)</f>
        <v>0</v>
      </c>
      <c r="I92" s="382">
        <f>SUMIFS('Prima Nota USCITE'!$H$5:$H$2000,'Prima Nota USCITE'!$C$5:$C$2000,I$4,'Prima Nota USCITE'!$D$5:$D$2000,$C92)</f>
        <v>0</v>
      </c>
      <c r="J92" s="382">
        <f>SUMIFS('Prima Nota USCITE'!$H$5:$H$2000,'Prima Nota USCITE'!$C$5:$C$2000,J$4,'Prima Nota USCITE'!$D$5:$D$2000,$C92)</f>
        <v>0</v>
      </c>
      <c r="K92" s="382">
        <f>SUMIFS('Prima Nota USCITE'!$H$5:$H$2000,'Prima Nota USCITE'!$C$5:$C$2000,K$4,'Prima Nota USCITE'!$D$5:$D$2000,$C92)</f>
        <v>0</v>
      </c>
      <c r="L92" s="382">
        <f>SUMIFS('Prima Nota USCITE'!$H$5:$H$2000,'Prima Nota USCITE'!$C$5:$C$2000,L$4,'Prima Nota USCITE'!$D$5:$D$2000,$C92)</f>
        <v>0</v>
      </c>
      <c r="M92" s="382">
        <f>SUMIFS('Prima Nota USCITE'!$H$5:$H$2000,'Prima Nota USCITE'!$C$5:$C$2000,M$4,'Prima Nota USCITE'!$D$5:$D$2000,$C92)</f>
        <v>0</v>
      </c>
      <c r="N92" s="382">
        <f>SUMIFS('Prima Nota USCITE'!$H$5:$H$2000,'Prima Nota USCITE'!$C$5:$C$2000,N$4,'Prima Nota USCITE'!$D$5:$D$2000,$C92)</f>
        <v>0</v>
      </c>
      <c r="O92" s="382">
        <f>SUMIFS('Prima Nota USCITE'!$H$5:$H$2000,'Prima Nota USCITE'!$C$5:$C$2000,O$4,'Prima Nota USCITE'!$D$5:$D$2000,$C92)</f>
        <v>0</v>
      </c>
      <c r="P92" s="382">
        <f>SUMIFS('Prima Nota USCITE'!$H$5:$H$2000,'Prima Nota USCITE'!$C$5:$C$2000,P$4,'Prima Nota USCITE'!$D$5:$D$2000,$C92)</f>
        <v>0</v>
      </c>
      <c r="Q92" s="383">
        <f t="shared" ref="Q92:Q131" si="16">SUM(E92:P92)</f>
        <v>0</v>
      </c>
      <c r="R92" s="136"/>
    </row>
    <row r="93" spans="1:18" ht="14.25">
      <c r="A93" s="407"/>
      <c r="B93" s="329"/>
      <c r="C93" s="410">
        <f>A93</f>
        <v>0</v>
      </c>
      <c r="D93" s="490"/>
      <c r="E93" s="382">
        <f>SUMIFS('Prima Nota USCITE'!$H$5:$H$2000,'Prima Nota USCITE'!$C$5:$C$2000,E$4,'Prima Nota USCITE'!$D$5:$D$2000,$C93)</f>
        <v>0</v>
      </c>
      <c r="F93" s="382">
        <f>SUMIFS('Prima Nota USCITE'!$H$5:$H$2000,'Prima Nota USCITE'!$C$5:$C$2000,F$4,'Prima Nota USCITE'!$D$5:$D$2000,$C93)</f>
        <v>0</v>
      </c>
      <c r="G93" s="382">
        <f>SUMIFS('Prima Nota USCITE'!$H$5:$H$2000,'Prima Nota USCITE'!$C$5:$C$2000,G$4,'Prima Nota USCITE'!$D$5:$D$2000,$C93)</f>
        <v>0</v>
      </c>
      <c r="H93" s="382">
        <f>SUMIFS('Prima Nota USCITE'!$H$5:$H$2000,'Prima Nota USCITE'!$C$5:$C$2000,H$4,'Prima Nota USCITE'!$D$5:$D$2000,$C93)</f>
        <v>0</v>
      </c>
      <c r="I93" s="382">
        <f>SUMIFS('Prima Nota USCITE'!$H$5:$H$2000,'Prima Nota USCITE'!$C$5:$C$2000,I$4,'Prima Nota USCITE'!$D$5:$D$2000,$C93)</f>
        <v>0</v>
      </c>
      <c r="J93" s="382">
        <f>SUMIFS('Prima Nota USCITE'!$H$5:$H$2000,'Prima Nota USCITE'!$C$5:$C$2000,J$4,'Prima Nota USCITE'!$D$5:$D$2000,$C93)</f>
        <v>0</v>
      </c>
      <c r="K93" s="382">
        <f>SUMIFS('Prima Nota USCITE'!$H$5:$H$2000,'Prima Nota USCITE'!$C$5:$C$2000,K$4,'Prima Nota USCITE'!$D$5:$D$2000,$C93)</f>
        <v>0</v>
      </c>
      <c r="L93" s="382">
        <f>SUMIFS('Prima Nota USCITE'!$H$5:$H$2000,'Prima Nota USCITE'!$C$5:$C$2000,L$4,'Prima Nota USCITE'!$D$5:$D$2000,$C93)</f>
        <v>0</v>
      </c>
      <c r="M93" s="382">
        <f>SUMIFS('Prima Nota USCITE'!$H$5:$H$2000,'Prima Nota USCITE'!$C$5:$C$2000,M$4,'Prima Nota USCITE'!$D$5:$D$2000,$C93)</f>
        <v>0</v>
      </c>
      <c r="N93" s="382">
        <f>SUMIFS('Prima Nota USCITE'!$H$5:$H$2000,'Prima Nota USCITE'!$C$5:$C$2000,N$4,'Prima Nota USCITE'!$D$5:$D$2000,$C93)</f>
        <v>0</v>
      </c>
      <c r="O93" s="382">
        <f>SUMIFS('Prima Nota USCITE'!$H$5:$H$2000,'Prima Nota USCITE'!$C$5:$C$2000,O$4,'Prima Nota USCITE'!$D$5:$D$2000,$C93)</f>
        <v>0</v>
      </c>
      <c r="P93" s="382">
        <f>SUMIFS('Prima Nota USCITE'!$H$5:$H$2000,'Prima Nota USCITE'!$C$5:$C$2000,P$4,'Prima Nota USCITE'!$D$5:$D$2000,$C93)</f>
        <v>0</v>
      </c>
      <c r="Q93" s="383">
        <f t="shared" si="16"/>
        <v>0</v>
      </c>
      <c r="R93" s="136"/>
    </row>
    <row r="94" spans="1:18" ht="15" thickBot="1">
      <c r="A94" s="407"/>
      <c r="B94" s="329"/>
      <c r="C94" s="410">
        <f>A94</f>
        <v>0</v>
      </c>
      <c r="D94" s="490"/>
      <c r="E94" s="382">
        <f>SUMIFS('Prima Nota USCITE'!$H$5:$H$2000,'Prima Nota USCITE'!$C$5:$C$2000,E$4,'Prima Nota USCITE'!$D$5:$D$2000,$C94)</f>
        <v>0</v>
      </c>
      <c r="F94" s="382">
        <f>SUMIFS('Prima Nota USCITE'!$H$5:$H$2000,'Prima Nota USCITE'!$C$5:$C$2000,F$4,'Prima Nota USCITE'!$D$5:$D$2000,$C94)</f>
        <v>0</v>
      </c>
      <c r="G94" s="382">
        <f>SUMIFS('Prima Nota USCITE'!$H$5:$H$2000,'Prima Nota USCITE'!$C$5:$C$2000,G$4,'Prima Nota USCITE'!$D$5:$D$2000,$C94)</f>
        <v>0</v>
      </c>
      <c r="H94" s="382">
        <f>SUMIFS('Prima Nota USCITE'!$H$5:$H$2000,'Prima Nota USCITE'!$C$5:$C$2000,H$4,'Prima Nota USCITE'!$D$5:$D$2000,$C94)</f>
        <v>0</v>
      </c>
      <c r="I94" s="382">
        <f>SUMIFS('Prima Nota USCITE'!$H$5:$H$2000,'Prima Nota USCITE'!$C$5:$C$2000,I$4,'Prima Nota USCITE'!$D$5:$D$2000,$C94)</f>
        <v>0</v>
      </c>
      <c r="J94" s="382">
        <f>SUMIFS('Prima Nota USCITE'!$H$5:$H$2000,'Prima Nota USCITE'!$C$5:$C$2000,J$4,'Prima Nota USCITE'!$D$5:$D$2000,$C94)</f>
        <v>0</v>
      </c>
      <c r="K94" s="382">
        <f>SUMIFS('Prima Nota USCITE'!$H$5:$H$2000,'Prima Nota USCITE'!$C$5:$C$2000,K$4,'Prima Nota USCITE'!$D$5:$D$2000,$C94)</f>
        <v>0</v>
      </c>
      <c r="L94" s="382">
        <f>SUMIFS('Prima Nota USCITE'!$H$5:$H$2000,'Prima Nota USCITE'!$C$5:$C$2000,L$4,'Prima Nota USCITE'!$D$5:$D$2000,$C94)</f>
        <v>0</v>
      </c>
      <c r="M94" s="382">
        <f>SUMIFS('Prima Nota USCITE'!$H$5:$H$2000,'Prima Nota USCITE'!$C$5:$C$2000,M$4,'Prima Nota USCITE'!$D$5:$D$2000,$C94)</f>
        <v>0</v>
      </c>
      <c r="N94" s="382">
        <f>SUMIFS('Prima Nota USCITE'!$H$5:$H$2000,'Prima Nota USCITE'!$C$5:$C$2000,N$4,'Prima Nota USCITE'!$D$5:$D$2000,$C94)</f>
        <v>0</v>
      </c>
      <c r="O94" s="382">
        <f>SUMIFS('Prima Nota USCITE'!$H$5:$H$2000,'Prima Nota USCITE'!$C$5:$C$2000,O$4,'Prima Nota USCITE'!$D$5:$D$2000,$C94)</f>
        <v>0</v>
      </c>
      <c r="P94" s="382">
        <f>SUMIFS('Prima Nota USCITE'!$H$5:$H$2000,'Prima Nota USCITE'!$C$5:$C$2000,P$4,'Prima Nota USCITE'!$D$5:$D$2000,$C94)</f>
        <v>0</v>
      </c>
      <c r="Q94" s="383">
        <f t="shared" si="16"/>
        <v>0</v>
      </c>
      <c r="R94" s="136"/>
    </row>
    <row r="95" spans="1:18" s="297" customFormat="1" ht="16.5" thickTop="1" thickBot="1">
      <c r="A95" s="406"/>
      <c r="B95" s="323">
        <v>11</v>
      </c>
      <c r="C95" s="357"/>
      <c r="D95" s="384" t="s">
        <v>205</v>
      </c>
      <c r="E95" s="385">
        <f>SUM(E$89:E$94)</f>
        <v>0</v>
      </c>
      <c r="F95" s="385">
        <f t="shared" ref="F95:P95" si="17">SUM(F$89:F$94)</f>
        <v>0</v>
      </c>
      <c r="G95" s="385">
        <f t="shared" si="17"/>
        <v>0</v>
      </c>
      <c r="H95" s="385">
        <f t="shared" si="17"/>
        <v>0</v>
      </c>
      <c r="I95" s="385">
        <f t="shared" si="17"/>
        <v>0</v>
      </c>
      <c r="J95" s="385">
        <f t="shared" si="17"/>
        <v>0</v>
      </c>
      <c r="K95" s="385">
        <f t="shared" si="17"/>
        <v>0</v>
      </c>
      <c r="L95" s="385">
        <f t="shared" si="17"/>
        <v>0</v>
      </c>
      <c r="M95" s="385">
        <f t="shared" si="17"/>
        <v>0</v>
      </c>
      <c r="N95" s="385">
        <f t="shared" si="17"/>
        <v>0</v>
      </c>
      <c r="O95" s="385">
        <f t="shared" si="17"/>
        <v>0</v>
      </c>
      <c r="P95" s="385">
        <f t="shared" si="17"/>
        <v>0</v>
      </c>
      <c r="Q95" s="386">
        <f t="shared" si="16"/>
        <v>0</v>
      </c>
      <c r="R95" s="387">
        <f>SUM(Q89:Q94)</f>
        <v>0</v>
      </c>
    </row>
    <row r="96" spans="1:18" ht="16.5" thickTop="1" thickBot="1">
      <c r="A96" s="407"/>
      <c r="B96" s="403"/>
      <c r="C96" s="409">
        <v>12</v>
      </c>
      <c r="D96" s="379" t="s">
        <v>105</v>
      </c>
      <c r="E96" s="380">
        <f>SUMIFS('Prima Nota USCITE'!$H$5:$H$2000,'Prima Nota USCITE'!$C$5:$C$2000,E$4,'Prima Nota USCITE'!$D$5:$D$2000,$C96)</f>
        <v>0</v>
      </c>
      <c r="F96" s="380">
        <f>SUMIFS('Prima Nota USCITE'!$H$5:$H$2000,'Prima Nota USCITE'!$C$5:$C$2000,F$4,'Prima Nota USCITE'!$D$5:$D$2000,$C96)</f>
        <v>0</v>
      </c>
      <c r="G96" s="380">
        <f>SUMIFS('Prima Nota USCITE'!$H$5:$H$2000,'Prima Nota USCITE'!$C$5:$C$2000,G$4,'Prima Nota USCITE'!$D$5:$D$2000,$C96)</f>
        <v>0</v>
      </c>
      <c r="H96" s="380">
        <f>SUMIFS('Prima Nota USCITE'!$H$5:$H$2000,'Prima Nota USCITE'!$C$5:$C$2000,H$4,'Prima Nota USCITE'!$D$5:$D$2000,$C96)</f>
        <v>0</v>
      </c>
      <c r="I96" s="380">
        <f>SUMIFS('Prima Nota USCITE'!$H$5:$H$2000,'Prima Nota USCITE'!$C$5:$C$2000,I$4,'Prima Nota USCITE'!$D$5:$D$2000,$C96)</f>
        <v>0</v>
      </c>
      <c r="J96" s="380">
        <f>SUMIFS('Prima Nota USCITE'!$H$5:$H$2000,'Prima Nota USCITE'!$C$5:$C$2000,J$4,'Prima Nota USCITE'!$D$5:$D$2000,$C96)</f>
        <v>0</v>
      </c>
      <c r="K96" s="380">
        <f>SUMIFS('Prima Nota USCITE'!$H$5:$H$2000,'Prima Nota USCITE'!$C$5:$C$2000,K$4,'Prima Nota USCITE'!$D$5:$D$2000,$C96)</f>
        <v>0</v>
      </c>
      <c r="L96" s="380">
        <f>SUMIFS('Prima Nota USCITE'!$H$5:$H$2000,'Prima Nota USCITE'!$C$5:$C$2000,L$4,'Prima Nota USCITE'!$D$5:$D$2000,$C96)</f>
        <v>0</v>
      </c>
      <c r="M96" s="380">
        <f>SUMIFS('Prima Nota USCITE'!$H$5:$H$2000,'Prima Nota USCITE'!$C$5:$C$2000,M$4,'Prima Nota USCITE'!$D$5:$D$2000,$C96)</f>
        <v>0</v>
      </c>
      <c r="N96" s="380">
        <f>SUMIFS('Prima Nota USCITE'!$H$5:$H$2000,'Prima Nota USCITE'!$C$5:$C$2000,N$4,'Prima Nota USCITE'!$D$5:$D$2000,$C96)</f>
        <v>0</v>
      </c>
      <c r="O96" s="380">
        <f>SUMIFS('Prima Nota USCITE'!$H$5:$H$2000,'Prima Nota USCITE'!$C$5:$C$2000,O$4,'Prima Nota USCITE'!$D$5:$D$2000,$C96)</f>
        <v>0</v>
      </c>
      <c r="P96" s="380">
        <f>SUMIFS('Prima Nota USCITE'!$H$5:$H$2000,'Prima Nota USCITE'!$C$5:$C$2000,P$4,'Prima Nota USCITE'!$D$5:$D$2000,$C96)</f>
        <v>0</v>
      </c>
      <c r="Q96" s="381">
        <f t="shared" si="16"/>
        <v>0</v>
      </c>
      <c r="R96" s="136"/>
    </row>
    <row r="97" spans="1:18" ht="14.25">
      <c r="A97" s="405"/>
      <c r="B97" s="329"/>
      <c r="C97" s="410">
        <f t="shared" ref="C97:C104" si="18">A97</f>
        <v>0</v>
      </c>
      <c r="D97" s="507" t="s">
        <v>206</v>
      </c>
      <c r="E97" s="382">
        <f>SUMIFS('Prima Nota USCITE'!$H$5:$H$2000,'Prima Nota USCITE'!$C$5:$C$2000,E$4,'Prima Nota USCITE'!$D$5:$D$2000,$C97)</f>
        <v>0</v>
      </c>
      <c r="F97" s="382">
        <f>SUMIFS('Prima Nota USCITE'!$H$5:$H$2000,'Prima Nota USCITE'!$C$5:$C$2000,F$4,'Prima Nota USCITE'!$D$5:$D$2000,$C97)</f>
        <v>0</v>
      </c>
      <c r="G97" s="382">
        <f>SUMIFS('Prima Nota USCITE'!$H$5:$H$2000,'Prima Nota USCITE'!$C$5:$C$2000,G$4,'Prima Nota USCITE'!$D$5:$D$2000,$C97)</f>
        <v>0</v>
      </c>
      <c r="H97" s="382">
        <f>SUMIFS('Prima Nota USCITE'!$H$5:$H$2000,'Prima Nota USCITE'!$C$5:$C$2000,H$4,'Prima Nota USCITE'!$D$5:$D$2000,$C97)</f>
        <v>0</v>
      </c>
      <c r="I97" s="382">
        <f>SUMIFS('Prima Nota USCITE'!$H$5:$H$2000,'Prima Nota USCITE'!$C$5:$C$2000,I$4,'Prima Nota USCITE'!$D$5:$D$2000,$C97)</f>
        <v>0</v>
      </c>
      <c r="J97" s="382">
        <f>SUMIFS('Prima Nota USCITE'!$H$5:$H$2000,'Prima Nota USCITE'!$C$5:$C$2000,J$4,'Prima Nota USCITE'!$D$5:$D$2000,$C97)</f>
        <v>0</v>
      </c>
      <c r="K97" s="382">
        <f>SUMIFS('Prima Nota USCITE'!$H$5:$H$2000,'Prima Nota USCITE'!$C$5:$C$2000,K$4,'Prima Nota USCITE'!$D$5:$D$2000,$C97)</f>
        <v>0</v>
      </c>
      <c r="L97" s="382">
        <f>SUMIFS('Prima Nota USCITE'!$H$5:$H$2000,'Prima Nota USCITE'!$C$5:$C$2000,L$4,'Prima Nota USCITE'!$D$5:$D$2000,$C97)</f>
        <v>0</v>
      </c>
      <c r="M97" s="382">
        <f>SUMIFS('Prima Nota USCITE'!$H$5:$H$2000,'Prima Nota USCITE'!$C$5:$C$2000,M$4,'Prima Nota USCITE'!$D$5:$D$2000,$C97)</f>
        <v>0</v>
      </c>
      <c r="N97" s="382">
        <f>SUMIFS('Prima Nota USCITE'!$H$5:$H$2000,'Prima Nota USCITE'!$C$5:$C$2000,N$4,'Prima Nota USCITE'!$D$5:$D$2000,$C97)</f>
        <v>0</v>
      </c>
      <c r="O97" s="382">
        <f>SUMIFS('Prima Nota USCITE'!$H$5:$H$2000,'Prima Nota USCITE'!$C$5:$C$2000,O$4,'Prima Nota USCITE'!$D$5:$D$2000,$C97)</f>
        <v>0</v>
      </c>
      <c r="P97" s="383">
        <f>SUMIFS('Prima Nota USCITE'!$H$5:$H$2000,'Prima Nota USCITE'!$C$5:$C$2000,P$4,'Prima Nota USCITE'!$D$5:$D$2000,$C97)</f>
        <v>0</v>
      </c>
      <c r="Q97" s="383">
        <f t="shared" si="16"/>
        <v>0</v>
      </c>
      <c r="R97" s="136"/>
    </row>
    <row r="98" spans="1:18" ht="14.25">
      <c r="A98" s="405"/>
      <c r="B98" s="329"/>
      <c r="C98" s="410">
        <f t="shared" si="18"/>
        <v>0</v>
      </c>
      <c r="D98" s="491" t="s">
        <v>196</v>
      </c>
      <c r="E98" s="382">
        <f>SUMIFS('Prima Nota USCITE'!$H$5:$H$2000,'Prima Nota USCITE'!$C$5:$C$2000,E$4,'Prima Nota USCITE'!$D$5:$D$2000,$C98)</f>
        <v>0</v>
      </c>
      <c r="F98" s="382">
        <f>SUMIFS('Prima Nota USCITE'!$H$5:$H$2000,'Prima Nota USCITE'!$C$5:$C$2000,F$4,'Prima Nota USCITE'!$D$5:$D$2000,$C98)</f>
        <v>0</v>
      </c>
      <c r="G98" s="382">
        <f>SUMIFS('Prima Nota USCITE'!$H$5:$H$2000,'Prima Nota USCITE'!$C$5:$C$2000,G$4,'Prima Nota USCITE'!$D$5:$D$2000,$C98)</f>
        <v>0</v>
      </c>
      <c r="H98" s="382">
        <f>SUMIFS('Prima Nota USCITE'!$H$5:$H$2000,'Prima Nota USCITE'!$C$5:$C$2000,H$4,'Prima Nota USCITE'!$D$5:$D$2000,$C98)</f>
        <v>0</v>
      </c>
      <c r="I98" s="382">
        <f>SUMIFS('Prima Nota USCITE'!$H$5:$H$2000,'Prima Nota USCITE'!$C$5:$C$2000,I$4,'Prima Nota USCITE'!$D$5:$D$2000,$C98)</f>
        <v>0</v>
      </c>
      <c r="J98" s="382">
        <f>SUMIFS('Prima Nota USCITE'!$H$5:$H$2000,'Prima Nota USCITE'!$C$5:$C$2000,J$4,'Prima Nota USCITE'!$D$5:$D$2000,$C98)</f>
        <v>0</v>
      </c>
      <c r="K98" s="382">
        <f>SUMIFS('Prima Nota USCITE'!$H$5:$H$2000,'Prima Nota USCITE'!$C$5:$C$2000,K$4,'Prima Nota USCITE'!$D$5:$D$2000,$C98)</f>
        <v>0</v>
      </c>
      <c r="L98" s="382">
        <f>SUMIFS('Prima Nota USCITE'!$H$5:$H$2000,'Prima Nota USCITE'!$C$5:$C$2000,L$4,'Prima Nota USCITE'!$D$5:$D$2000,$C98)</f>
        <v>0</v>
      </c>
      <c r="M98" s="382">
        <f>SUMIFS('Prima Nota USCITE'!$H$5:$H$2000,'Prima Nota USCITE'!$C$5:$C$2000,M$4,'Prima Nota USCITE'!$D$5:$D$2000,$C98)</f>
        <v>0</v>
      </c>
      <c r="N98" s="382">
        <f>SUMIFS('Prima Nota USCITE'!$H$5:$H$2000,'Prima Nota USCITE'!$C$5:$C$2000,N$4,'Prima Nota USCITE'!$D$5:$D$2000,$C98)</f>
        <v>0</v>
      </c>
      <c r="O98" s="382">
        <f>SUMIFS('Prima Nota USCITE'!$H$5:$H$2000,'Prima Nota USCITE'!$C$5:$C$2000,O$4,'Prima Nota USCITE'!$D$5:$D$2000,$C98)</f>
        <v>0</v>
      </c>
      <c r="P98" s="382">
        <f>SUMIFS('Prima Nota USCITE'!$H$5:$H$2000,'Prima Nota USCITE'!$C$5:$C$2000,P$4,'Prima Nota USCITE'!$D$5:$D$2000,$C98)</f>
        <v>0</v>
      </c>
      <c r="Q98" s="383">
        <f t="shared" si="16"/>
        <v>0</v>
      </c>
      <c r="R98" s="136"/>
    </row>
    <row r="99" spans="1:18" ht="14.25">
      <c r="A99" s="405"/>
      <c r="B99" s="329"/>
      <c r="C99" s="410">
        <f>A99</f>
        <v>0</v>
      </c>
      <c r="D99" s="491" t="s">
        <v>75</v>
      </c>
      <c r="E99" s="382">
        <f>SUMIFS('Prima Nota USCITE'!$H$5:$H$2000,'Prima Nota USCITE'!$C$5:$C$2000,E$4,'Prima Nota USCITE'!$D$5:$D$2000,$C99)</f>
        <v>0</v>
      </c>
      <c r="F99" s="382">
        <f>SUMIFS('Prima Nota USCITE'!$H$5:$H$2000,'Prima Nota USCITE'!$C$5:$C$2000,F$4,'Prima Nota USCITE'!$D$5:$D$2000,$C99)</f>
        <v>0</v>
      </c>
      <c r="G99" s="382">
        <f>SUMIFS('Prima Nota USCITE'!$H$5:$H$2000,'Prima Nota USCITE'!$C$5:$C$2000,G$4,'Prima Nota USCITE'!$D$5:$D$2000,$C99)</f>
        <v>0</v>
      </c>
      <c r="H99" s="382">
        <f>SUMIFS('Prima Nota USCITE'!$H$5:$H$2000,'Prima Nota USCITE'!$C$5:$C$2000,H$4,'Prima Nota USCITE'!$D$5:$D$2000,$C99)</f>
        <v>0</v>
      </c>
      <c r="I99" s="382">
        <f>SUMIFS('Prima Nota USCITE'!$H$5:$H$2000,'Prima Nota USCITE'!$C$5:$C$2000,I$4,'Prima Nota USCITE'!$D$5:$D$2000,$C99)</f>
        <v>0</v>
      </c>
      <c r="J99" s="382">
        <f>SUMIFS('Prima Nota USCITE'!$H$5:$H$2000,'Prima Nota USCITE'!$C$5:$C$2000,J$4,'Prima Nota USCITE'!$D$5:$D$2000,$C99)</f>
        <v>0</v>
      </c>
      <c r="K99" s="382">
        <f>SUMIFS('Prima Nota USCITE'!$H$5:$H$2000,'Prima Nota USCITE'!$C$5:$C$2000,K$4,'Prima Nota USCITE'!$D$5:$D$2000,$C99)</f>
        <v>0</v>
      </c>
      <c r="L99" s="382">
        <f>SUMIFS('Prima Nota USCITE'!$H$5:$H$2000,'Prima Nota USCITE'!$C$5:$C$2000,L$4,'Prima Nota USCITE'!$D$5:$D$2000,$C99)</f>
        <v>0</v>
      </c>
      <c r="M99" s="382">
        <f>SUMIFS('Prima Nota USCITE'!$H$5:$H$2000,'Prima Nota USCITE'!$C$5:$C$2000,M$4,'Prima Nota USCITE'!$D$5:$D$2000,$C99)</f>
        <v>0</v>
      </c>
      <c r="N99" s="382">
        <f>SUMIFS('Prima Nota USCITE'!$H$5:$H$2000,'Prima Nota USCITE'!$C$5:$C$2000,N$4,'Prima Nota USCITE'!$D$5:$D$2000,$C99)</f>
        <v>0</v>
      </c>
      <c r="O99" s="382">
        <f>SUMIFS('Prima Nota USCITE'!$H$5:$H$2000,'Prima Nota USCITE'!$C$5:$C$2000,O$4,'Prima Nota USCITE'!$D$5:$D$2000,$C99)</f>
        <v>0</v>
      </c>
      <c r="P99" s="382">
        <f>SUMIFS('Prima Nota USCITE'!$H$5:$H$2000,'Prima Nota USCITE'!$C$5:$C$2000,P$4,'Prima Nota USCITE'!$D$5:$D$2000,$C99)</f>
        <v>0</v>
      </c>
      <c r="Q99" s="383">
        <f t="shared" si="16"/>
        <v>0</v>
      </c>
      <c r="R99" s="136"/>
    </row>
    <row r="100" spans="1:18" ht="14.25">
      <c r="A100" s="405"/>
      <c r="B100" s="329"/>
      <c r="C100" s="410">
        <f>A100</f>
        <v>0</v>
      </c>
      <c r="D100" s="491"/>
      <c r="E100" s="382">
        <f>SUMIFS('Prima Nota USCITE'!$H$5:$H$2000,'Prima Nota USCITE'!$C$5:$C$2000,E$4,'Prima Nota USCITE'!$D$5:$D$2000,$C100)</f>
        <v>0</v>
      </c>
      <c r="F100" s="382">
        <f>SUMIFS('Prima Nota USCITE'!$H$5:$H$2000,'Prima Nota USCITE'!$C$5:$C$2000,F$4,'Prima Nota USCITE'!$D$5:$D$2000,$C100)</f>
        <v>0</v>
      </c>
      <c r="G100" s="382">
        <f>SUMIFS('Prima Nota USCITE'!$H$5:$H$2000,'Prima Nota USCITE'!$C$5:$C$2000,G$4,'Prima Nota USCITE'!$D$5:$D$2000,$C100)</f>
        <v>0</v>
      </c>
      <c r="H100" s="382">
        <f>SUMIFS('Prima Nota USCITE'!$H$5:$H$2000,'Prima Nota USCITE'!$C$5:$C$2000,H$4,'Prima Nota USCITE'!$D$5:$D$2000,$C100)</f>
        <v>0</v>
      </c>
      <c r="I100" s="382">
        <f>SUMIFS('Prima Nota USCITE'!$H$5:$H$2000,'Prima Nota USCITE'!$C$5:$C$2000,I$4,'Prima Nota USCITE'!$D$5:$D$2000,$C100)</f>
        <v>0</v>
      </c>
      <c r="J100" s="382">
        <f>SUMIFS('Prima Nota USCITE'!$H$5:$H$2000,'Prima Nota USCITE'!$C$5:$C$2000,J$4,'Prima Nota USCITE'!$D$5:$D$2000,$C100)</f>
        <v>0</v>
      </c>
      <c r="K100" s="382">
        <f>SUMIFS('Prima Nota USCITE'!$H$5:$H$2000,'Prima Nota USCITE'!$C$5:$C$2000,K$4,'Prima Nota USCITE'!$D$5:$D$2000,$C100)</f>
        <v>0</v>
      </c>
      <c r="L100" s="382">
        <f>SUMIFS('Prima Nota USCITE'!$H$5:$H$2000,'Prima Nota USCITE'!$C$5:$C$2000,L$4,'Prima Nota USCITE'!$D$5:$D$2000,$C100)</f>
        <v>0</v>
      </c>
      <c r="M100" s="382">
        <f>SUMIFS('Prima Nota USCITE'!$H$5:$H$2000,'Prima Nota USCITE'!$C$5:$C$2000,M$4,'Prima Nota USCITE'!$D$5:$D$2000,$C100)</f>
        <v>0</v>
      </c>
      <c r="N100" s="382">
        <f>SUMIFS('Prima Nota USCITE'!$H$5:$H$2000,'Prima Nota USCITE'!$C$5:$C$2000,N$4,'Prima Nota USCITE'!$D$5:$D$2000,$C100)</f>
        <v>0</v>
      </c>
      <c r="O100" s="382">
        <f>SUMIFS('Prima Nota USCITE'!$H$5:$H$2000,'Prima Nota USCITE'!$C$5:$C$2000,O$4,'Prima Nota USCITE'!$D$5:$D$2000,$C100)</f>
        <v>0</v>
      </c>
      <c r="P100" s="382">
        <f>SUMIFS('Prima Nota USCITE'!$H$5:$H$2000,'Prima Nota USCITE'!$C$5:$C$2000,P$4,'Prima Nota USCITE'!$D$5:$D$2000,$C100)</f>
        <v>0</v>
      </c>
      <c r="Q100" s="383">
        <f t="shared" si="16"/>
        <v>0</v>
      </c>
      <c r="R100" s="136"/>
    </row>
    <row r="101" spans="1:18" ht="14.25">
      <c r="A101" s="405"/>
      <c r="B101" s="329"/>
      <c r="C101" s="410">
        <f>A101</f>
        <v>0</v>
      </c>
      <c r="D101" s="491"/>
      <c r="E101" s="382">
        <f>SUMIFS('Prima Nota USCITE'!$H$5:$H$2000,'Prima Nota USCITE'!$C$5:$C$2000,E$4,'Prima Nota USCITE'!$D$5:$D$2000,$C101)</f>
        <v>0</v>
      </c>
      <c r="F101" s="382">
        <f>SUMIFS('Prima Nota USCITE'!$H$5:$H$2000,'Prima Nota USCITE'!$C$5:$C$2000,F$4,'Prima Nota USCITE'!$D$5:$D$2000,$C101)</f>
        <v>0</v>
      </c>
      <c r="G101" s="382">
        <f>SUMIFS('Prima Nota USCITE'!$H$5:$H$2000,'Prima Nota USCITE'!$C$5:$C$2000,G$4,'Prima Nota USCITE'!$D$5:$D$2000,$C101)</f>
        <v>0</v>
      </c>
      <c r="H101" s="382">
        <f>SUMIFS('Prima Nota USCITE'!$H$5:$H$2000,'Prima Nota USCITE'!$C$5:$C$2000,H$4,'Prima Nota USCITE'!$D$5:$D$2000,$C101)</f>
        <v>0</v>
      </c>
      <c r="I101" s="382">
        <f>SUMIFS('Prima Nota USCITE'!$H$5:$H$2000,'Prima Nota USCITE'!$C$5:$C$2000,I$4,'Prima Nota USCITE'!$D$5:$D$2000,$C101)</f>
        <v>0</v>
      </c>
      <c r="J101" s="382">
        <f>SUMIFS('Prima Nota USCITE'!$H$5:$H$2000,'Prima Nota USCITE'!$C$5:$C$2000,J$4,'Prima Nota USCITE'!$D$5:$D$2000,$C101)</f>
        <v>0</v>
      </c>
      <c r="K101" s="382">
        <f>SUMIFS('Prima Nota USCITE'!$H$5:$H$2000,'Prima Nota USCITE'!$C$5:$C$2000,K$4,'Prima Nota USCITE'!$D$5:$D$2000,$C101)</f>
        <v>0</v>
      </c>
      <c r="L101" s="382">
        <f>SUMIFS('Prima Nota USCITE'!$H$5:$H$2000,'Prima Nota USCITE'!$C$5:$C$2000,L$4,'Prima Nota USCITE'!$D$5:$D$2000,$C101)</f>
        <v>0</v>
      </c>
      <c r="M101" s="382">
        <f>SUMIFS('Prima Nota USCITE'!$H$5:$H$2000,'Prima Nota USCITE'!$C$5:$C$2000,M$4,'Prima Nota USCITE'!$D$5:$D$2000,$C101)</f>
        <v>0</v>
      </c>
      <c r="N101" s="382">
        <f>SUMIFS('Prima Nota USCITE'!$H$5:$H$2000,'Prima Nota USCITE'!$C$5:$C$2000,N$4,'Prima Nota USCITE'!$D$5:$D$2000,$C101)</f>
        <v>0</v>
      </c>
      <c r="O101" s="382">
        <f>SUMIFS('Prima Nota USCITE'!$H$5:$H$2000,'Prima Nota USCITE'!$C$5:$C$2000,O$4,'Prima Nota USCITE'!$D$5:$D$2000,$C101)</f>
        <v>0</v>
      </c>
      <c r="P101" s="382">
        <f>SUMIFS('Prima Nota USCITE'!$H$5:$H$2000,'Prima Nota USCITE'!$C$5:$C$2000,P$4,'Prima Nota USCITE'!$D$5:$D$2000,$C101)</f>
        <v>0</v>
      </c>
      <c r="Q101" s="383">
        <f t="shared" si="16"/>
        <v>0</v>
      </c>
      <c r="R101" s="136"/>
    </row>
    <row r="102" spans="1:18" ht="14.25">
      <c r="A102" s="405"/>
      <c r="B102" s="329"/>
      <c r="C102" s="410">
        <f>A102</f>
        <v>0</v>
      </c>
      <c r="D102" s="491"/>
      <c r="E102" s="382">
        <f>SUMIFS('Prima Nota USCITE'!$H$5:$H$2000,'Prima Nota USCITE'!$C$5:$C$2000,E$4,'Prima Nota USCITE'!$D$5:$D$2000,$C102)</f>
        <v>0</v>
      </c>
      <c r="F102" s="382">
        <f>SUMIFS('Prima Nota USCITE'!$H$5:$H$2000,'Prima Nota USCITE'!$C$5:$C$2000,F$4,'Prima Nota USCITE'!$D$5:$D$2000,$C102)</f>
        <v>0</v>
      </c>
      <c r="G102" s="382">
        <f>SUMIFS('Prima Nota USCITE'!$H$5:$H$2000,'Prima Nota USCITE'!$C$5:$C$2000,G$4,'Prima Nota USCITE'!$D$5:$D$2000,$C102)</f>
        <v>0</v>
      </c>
      <c r="H102" s="382">
        <f>SUMIFS('Prima Nota USCITE'!$H$5:$H$2000,'Prima Nota USCITE'!$C$5:$C$2000,H$4,'Prima Nota USCITE'!$D$5:$D$2000,$C102)</f>
        <v>0</v>
      </c>
      <c r="I102" s="382">
        <f>SUMIFS('Prima Nota USCITE'!$H$5:$H$2000,'Prima Nota USCITE'!$C$5:$C$2000,I$4,'Prima Nota USCITE'!$D$5:$D$2000,$C102)</f>
        <v>0</v>
      </c>
      <c r="J102" s="382">
        <f>SUMIFS('Prima Nota USCITE'!$H$5:$H$2000,'Prima Nota USCITE'!$C$5:$C$2000,J$4,'Prima Nota USCITE'!$D$5:$D$2000,$C102)</f>
        <v>0</v>
      </c>
      <c r="K102" s="382">
        <f>SUMIFS('Prima Nota USCITE'!$H$5:$H$2000,'Prima Nota USCITE'!$C$5:$C$2000,K$4,'Prima Nota USCITE'!$D$5:$D$2000,$C102)</f>
        <v>0</v>
      </c>
      <c r="L102" s="382">
        <f>SUMIFS('Prima Nota USCITE'!$H$5:$H$2000,'Prima Nota USCITE'!$C$5:$C$2000,L$4,'Prima Nota USCITE'!$D$5:$D$2000,$C102)</f>
        <v>0</v>
      </c>
      <c r="M102" s="382">
        <f>SUMIFS('Prima Nota USCITE'!$H$5:$H$2000,'Prima Nota USCITE'!$C$5:$C$2000,M$4,'Prima Nota USCITE'!$D$5:$D$2000,$C102)</f>
        <v>0</v>
      </c>
      <c r="N102" s="382">
        <f>SUMIFS('Prima Nota USCITE'!$H$5:$H$2000,'Prima Nota USCITE'!$C$5:$C$2000,N$4,'Prima Nota USCITE'!$D$5:$D$2000,$C102)</f>
        <v>0</v>
      </c>
      <c r="O102" s="382">
        <f>SUMIFS('Prima Nota USCITE'!$H$5:$H$2000,'Prima Nota USCITE'!$C$5:$C$2000,O$4,'Prima Nota USCITE'!$D$5:$D$2000,$C102)</f>
        <v>0</v>
      </c>
      <c r="P102" s="382">
        <f>SUMIFS('Prima Nota USCITE'!$H$5:$H$2000,'Prima Nota USCITE'!$C$5:$C$2000,P$4,'Prima Nota USCITE'!$D$5:$D$2000,$C102)</f>
        <v>0</v>
      </c>
      <c r="Q102" s="383">
        <f t="shared" si="16"/>
        <v>0</v>
      </c>
      <c r="R102" s="136"/>
    </row>
    <row r="103" spans="1:18" ht="14.25">
      <c r="A103" s="407"/>
      <c r="B103" s="329"/>
      <c r="C103" s="410">
        <f t="shared" si="18"/>
        <v>0</v>
      </c>
      <c r="D103" s="491"/>
      <c r="E103" s="382">
        <f>SUMIFS('Prima Nota USCITE'!$H$5:$H$2000,'Prima Nota USCITE'!$C$5:$C$2000,E$4,'Prima Nota USCITE'!$D$5:$D$2000,$C103)</f>
        <v>0</v>
      </c>
      <c r="F103" s="382">
        <f>SUMIFS('Prima Nota USCITE'!$H$5:$H$2000,'Prima Nota USCITE'!$C$5:$C$2000,F$4,'Prima Nota USCITE'!$D$5:$D$2000,$C103)</f>
        <v>0</v>
      </c>
      <c r="G103" s="382">
        <f>SUMIFS('Prima Nota USCITE'!$H$5:$H$2000,'Prima Nota USCITE'!$C$5:$C$2000,G$4,'Prima Nota USCITE'!$D$5:$D$2000,$C103)</f>
        <v>0</v>
      </c>
      <c r="H103" s="382">
        <f>SUMIFS('Prima Nota USCITE'!$H$5:$H$2000,'Prima Nota USCITE'!$C$5:$C$2000,H$4,'Prima Nota USCITE'!$D$5:$D$2000,$C103)</f>
        <v>0</v>
      </c>
      <c r="I103" s="382">
        <f>SUMIFS('Prima Nota USCITE'!$H$5:$H$2000,'Prima Nota USCITE'!$C$5:$C$2000,I$4,'Prima Nota USCITE'!$D$5:$D$2000,$C103)</f>
        <v>0</v>
      </c>
      <c r="J103" s="382">
        <f>SUMIFS('Prima Nota USCITE'!$H$5:$H$2000,'Prima Nota USCITE'!$C$5:$C$2000,J$4,'Prima Nota USCITE'!$D$5:$D$2000,$C103)</f>
        <v>0</v>
      </c>
      <c r="K103" s="382">
        <f>SUMIFS('Prima Nota USCITE'!$H$5:$H$2000,'Prima Nota USCITE'!$C$5:$C$2000,K$4,'Prima Nota USCITE'!$D$5:$D$2000,$C103)</f>
        <v>0</v>
      </c>
      <c r="L103" s="382">
        <f>SUMIFS('Prima Nota USCITE'!$H$5:$H$2000,'Prima Nota USCITE'!$C$5:$C$2000,L$4,'Prima Nota USCITE'!$D$5:$D$2000,$C103)</f>
        <v>0</v>
      </c>
      <c r="M103" s="382">
        <f>SUMIFS('Prima Nota USCITE'!$H$5:$H$2000,'Prima Nota USCITE'!$C$5:$C$2000,M$4,'Prima Nota USCITE'!$D$5:$D$2000,$C103)</f>
        <v>0</v>
      </c>
      <c r="N103" s="382">
        <f>SUMIFS('Prima Nota USCITE'!$H$5:$H$2000,'Prima Nota USCITE'!$C$5:$C$2000,N$4,'Prima Nota USCITE'!$D$5:$D$2000,$C103)</f>
        <v>0</v>
      </c>
      <c r="O103" s="382">
        <f>SUMIFS('Prima Nota USCITE'!$H$5:$H$2000,'Prima Nota USCITE'!$C$5:$C$2000,O$4,'Prima Nota USCITE'!$D$5:$D$2000,$C103)</f>
        <v>0</v>
      </c>
      <c r="P103" s="382">
        <f>SUMIFS('Prima Nota USCITE'!$H$5:$H$2000,'Prima Nota USCITE'!$C$5:$C$2000,P$4,'Prima Nota USCITE'!$D$5:$D$2000,$C103)</f>
        <v>0</v>
      </c>
      <c r="Q103" s="383">
        <f t="shared" si="16"/>
        <v>0</v>
      </c>
      <c r="R103" s="136"/>
    </row>
    <row r="104" spans="1:18" ht="15" thickBot="1">
      <c r="A104" s="407"/>
      <c r="B104" s="329"/>
      <c r="C104" s="410">
        <f t="shared" si="18"/>
        <v>0</v>
      </c>
      <c r="D104" s="491"/>
      <c r="E104" s="382">
        <f>SUMIFS('Prima Nota USCITE'!$H$5:$H$2000,'Prima Nota USCITE'!$C$5:$C$2000,E$4,'Prima Nota USCITE'!$D$5:$D$2000,$C104)</f>
        <v>0</v>
      </c>
      <c r="F104" s="382">
        <f>SUMIFS('Prima Nota USCITE'!$H$5:$H$2000,'Prima Nota USCITE'!$C$5:$C$2000,F$4,'Prima Nota USCITE'!$D$5:$D$2000,$C104)</f>
        <v>0</v>
      </c>
      <c r="G104" s="382">
        <f>SUMIFS('Prima Nota USCITE'!$H$5:$H$2000,'Prima Nota USCITE'!$C$5:$C$2000,G$4,'Prima Nota USCITE'!$D$5:$D$2000,$C104)</f>
        <v>0</v>
      </c>
      <c r="H104" s="382">
        <f>SUMIFS('Prima Nota USCITE'!$H$5:$H$2000,'Prima Nota USCITE'!$C$5:$C$2000,H$4,'Prima Nota USCITE'!$D$5:$D$2000,$C104)</f>
        <v>0</v>
      </c>
      <c r="I104" s="382">
        <f>SUMIFS('Prima Nota USCITE'!$H$5:$H$2000,'Prima Nota USCITE'!$C$5:$C$2000,I$4,'Prima Nota USCITE'!$D$5:$D$2000,$C104)</f>
        <v>0</v>
      </c>
      <c r="J104" s="382">
        <f>SUMIFS('Prima Nota USCITE'!$H$5:$H$2000,'Prima Nota USCITE'!$C$5:$C$2000,J$4,'Prima Nota USCITE'!$D$5:$D$2000,$C104)</f>
        <v>0</v>
      </c>
      <c r="K104" s="382">
        <f>SUMIFS('Prima Nota USCITE'!$H$5:$H$2000,'Prima Nota USCITE'!$C$5:$C$2000,K$4,'Prima Nota USCITE'!$D$5:$D$2000,$C104)</f>
        <v>0</v>
      </c>
      <c r="L104" s="382">
        <f>SUMIFS('Prima Nota USCITE'!$H$5:$H$2000,'Prima Nota USCITE'!$C$5:$C$2000,L$4,'Prima Nota USCITE'!$D$5:$D$2000,$C104)</f>
        <v>0</v>
      </c>
      <c r="M104" s="382">
        <f>SUMIFS('Prima Nota USCITE'!$H$5:$H$2000,'Prima Nota USCITE'!$C$5:$C$2000,M$4,'Prima Nota USCITE'!$D$5:$D$2000,$C104)</f>
        <v>0</v>
      </c>
      <c r="N104" s="382">
        <f>SUMIFS('Prima Nota USCITE'!$H$5:$H$2000,'Prima Nota USCITE'!$C$5:$C$2000,N$4,'Prima Nota USCITE'!$D$5:$D$2000,$C104)</f>
        <v>0</v>
      </c>
      <c r="O104" s="382">
        <f>SUMIFS('Prima Nota USCITE'!$H$5:$H$2000,'Prima Nota USCITE'!$C$5:$C$2000,O$4,'Prima Nota USCITE'!$D$5:$D$2000,$C104)</f>
        <v>0</v>
      </c>
      <c r="P104" s="382">
        <f>SUMIFS('Prima Nota USCITE'!$H$5:$H$2000,'Prima Nota USCITE'!$C$5:$C$2000,P$4,'Prima Nota USCITE'!$D$5:$D$2000,$C104)</f>
        <v>0</v>
      </c>
      <c r="Q104" s="383">
        <f t="shared" si="16"/>
        <v>0</v>
      </c>
      <c r="R104" s="136"/>
    </row>
    <row r="105" spans="1:18" s="297" customFormat="1" ht="16.5" thickTop="1" thickBot="1">
      <c r="A105" s="406"/>
      <c r="B105" s="323">
        <v>12</v>
      </c>
      <c r="C105" s="357"/>
      <c r="D105" s="384" t="s">
        <v>207</v>
      </c>
      <c r="E105" s="385">
        <f>SUM(E$96:E$104)</f>
        <v>0</v>
      </c>
      <c r="F105" s="385">
        <f t="shared" ref="F105:P105" si="19">SUM(F$96:F$104)</f>
        <v>0</v>
      </c>
      <c r="G105" s="385">
        <f t="shared" si="19"/>
        <v>0</v>
      </c>
      <c r="H105" s="385">
        <f t="shared" si="19"/>
        <v>0</v>
      </c>
      <c r="I105" s="385">
        <f t="shared" si="19"/>
        <v>0</v>
      </c>
      <c r="J105" s="385">
        <f t="shared" si="19"/>
        <v>0</v>
      </c>
      <c r="K105" s="385">
        <f t="shared" si="19"/>
        <v>0</v>
      </c>
      <c r="L105" s="385">
        <f t="shared" si="19"/>
        <v>0</v>
      </c>
      <c r="M105" s="385">
        <f t="shared" si="19"/>
        <v>0</v>
      </c>
      <c r="N105" s="385">
        <f t="shared" si="19"/>
        <v>0</v>
      </c>
      <c r="O105" s="385">
        <f t="shared" si="19"/>
        <v>0</v>
      </c>
      <c r="P105" s="385">
        <f t="shared" si="19"/>
        <v>0</v>
      </c>
      <c r="Q105" s="386">
        <f t="shared" si="16"/>
        <v>0</v>
      </c>
      <c r="R105" s="387">
        <f>SUM(Q96:Q104)</f>
        <v>0</v>
      </c>
    </row>
    <row r="106" spans="1:18" ht="16.5" thickTop="1" thickBot="1">
      <c r="A106" s="407"/>
      <c r="B106" s="403"/>
      <c r="C106" s="409">
        <v>13</v>
      </c>
      <c r="D106" s="379" t="s">
        <v>208</v>
      </c>
      <c r="E106" s="380">
        <f>SUMIFS('Prima Nota USCITE'!$H$5:$H$2000,'Prima Nota USCITE'!$C$5:$C$2000,E$4,'Prima Nota USCITE'!$D$5:$D$2000,$C106)</f>
        <v>0</v>
      </c>
      <c r="F106" s="380">
        <f>SUMIFS('Prima Nota USCITE'!$H$5:$H$2000,'Prima Nota USCITE'!$C$5:$C$2000,F$4,'Prima Nota USCITE'!$D$5:$D$2000,$C106)</f>
        <v>0</v>
      </c>
      <c r="G106" s="380">
        <f>SUMIFS('Prima Nota USCITE'!$H$5:$H$2000,'Prima Nota USCITE'!$C$5:$C$2000,G$4,'Prima Nota USCITE'!$D$5:$D$2000,$C106)</f>
        <v>0</v>
      </c>
      <c r="H106" s="380">
        <f>SUMIFS('Prima Nota USCITE'!$H$5:$H$2000,'Prima Nota USCITE'!$C$5:$C$2000,H$4,'Prima Nota USCITE'!$D$5:$D$2000,$C106)</f>
        <v>0</v>
      </c>
      <c r="I106" s="380">
        <f>SUMIFS('Prima Nota USCITE'!$H$5:$H$2000,'Prima Nota USCITE'!$C$5:$C$2000,I$4,'Prima Nota USCITE'!$D$5:$D$2000,$C106)</f>
        <v>0</v>
      </c>
      <c r="J106" s="380">
        <f>SUMIFS('Prima Nota USCITE'!$H$5:$H$2000,'Prima Nota USCITE'!$C$5:$C$2000,J$4,'Prima Nota USCITE'!$D$5:$D$2000,$C106)</f>
        <v>0</v>
      </c>
      <c r="K106" s="380">
        <f>SUMIFS('Prima Nota USCITE'!$H$5:$H$2000,'Prima Nota USCITE'!$C$5:$C$2000,K$4,'Prima Nota USCITE'!$D$5:$D$2000,$C106)</f>
        <v>0</v>
      </c>
      <c r="L106" s="380">
        <f>SUMIFS('Prima Nota USCITE'!$H$5:$H$2000,'Prima Nota USCITE'!$C$5:$C$2000,L$4,'Prima Nota USCITE'!$D$5:$D$2000,$C106)</f>
        <v>0</v>
      </c>
      <c r="M106" s="380">
        <f>SUMIFS('Prima Nota USCITE'!$H$5:$H$2000,'Prima Nota USCITE'!$C$5:$C$2000,M$4,'Prima Nota USCITE'!$D$5:$D$2000,$C106)</f>
        <v>0</v>
      </c>
      <c r="N106" s="380">
        <f>SUMIFS('Prima Nota USCITE'!$H$5:$H$2000,'Prima Nota USCITE'!$C$5:$C$2000,N$4,'Prima Nota USCITE'!$D$5:$D$2000,$C106)</f>
        <v>0</v>
      </c>
      <c r="O106" s="380">
        <f>SUMIFS('Prima Nota USCITE'!$H$5:$H$2000,'Prima Nota USCITE'!$C$5:$C$2000,O$4,'Prima Nota USCITE'!$D$5:$D$2000,$C106)</f>
        <v>0</v>
      </c>
      <c r="P106" s="380">
        <f>SUMIFS('Prima Nota USCITE'!$H$5:$H$2000,'Prima Nota USCITE'!$C$5:$C$2000,P$4,'Prima Nota USCITE'!$D$5:$D$2000,$C106)</f>
        <v>0</v>
      </c>
      <c r="Q106" s="381">
        <f t="shared" si="16"/>
        <v>0</v>
      </c>
      <c r="R106" s="136"/>
    </row>
    <row r="107" spans="1:18" ht="14.25">
      <c r="A107" s="405"/>
      <c r="B107" s="329"/>
      <c r="C107" s="410">
        <f>A107</f>
        <v>0</v>
      </c>
      <c r="D107" s="382"/>
      <c r="E107" s="382">
        <f>SUMIFS('Prima Nota USCITE'!$H$5:$H$2000,'Prima Nota USCITE'!$C$5:$C$2000,E$4,'Prima Nota USCITE'!$D$5:$D$2000,$C107)</f>
        <v>0</v>
      </c>
      <c r="F107" s="382">
        <f>SUMIFS('Prima Nota USCITE'!$H$5:$H$2000,'Prima Nota USCITE'!$C$5:$C$2000,F$4,'Prima Nota USCITE'!$D$5:$D$2000,$C107)</f>
        <v>0</v>
      </c>
      <c r="G107" s="382">
        <f>SUMIFS('Prima Nota USCITE'!$H$5:$H$2000,'Prima Nota USCITE'!$C$5:$C$2000,G$4,'Prima Nota USCITE'!$D$5:$D$2000,$C107)</f>
        <v>0</v>
      </c>
      <c r="H107" s="382">
        <f>SUMIFS('Prima Nota USCITE'!$H$5:$H$2000,'Prima Nota USCITE'!$C$5:$C$2000,H$4,'Prima Nota USCITE'!$D$5:$D$2000,$C107)</f>
        <v>0</v>
      </c>
      <c r="I107" s="382">
        <f>SUMIFS('Prima Nota USCITE'!$H$5:$H$2000,'Prima Nota USCITE'!$C$5:$C$2000,I$4,'Prima Nota USCITE'!$D$5:$D$2000,$C107)</f>
        <v>0</v>
      </c>
      <c r="J107" s="382">
        <f>SUMIFS('Prima Nota USCITE'!$H$5:$H$2000,'Prima Nota USCITE'!$C$5:$C$2000,J$4,'Prima Nota USCITE'!$D$5:$D$2000,$C107)</f>
        <v>0</v>
      </c>
      <c r="K107" s="382">
        <f>SUMIFS('Prima Nota USCITE'!$H$5:$H$2000,'Prima Nota USCITE'!$C$5:$C$2000,K$4,'Prima Nota USCITE'!$D$5:$D$2000,$C107)</f>
        <v>0</v>
      </c>
      <c r="L107" s="382">
        <f>SUMIFS('Prima Nota USCITE'!$H$5:$H$2000,'Prima Nota USCITE'!$C$5:$C$2000,L$4,'Prima Nota USCITE'!$D$5:$D$2000,$C107)</f>
        <v>0</v>
      </c>
      <c r="M107" s="382">
        <f>SUMIFS('Prima Nota USCITE'!$H$5:$H$2000,'Prima Nota USCITE'!$C$5:$C$2000,M$4,'Prima Nota USCITE'!$D$5:$D$2000,$C107)</f>
        <v>0</v>
      </c>
      <c r="N107" s="382">
        <f>SUMIFS('Prima Nota USCITE'!$H$5:$H$2000,'Prima Nota USCITE'!$C$5:$C$2000,N$4,'Prima Nota USCITE'!$D$5:$D$2000,$C107)</f>
        <v>0</v>
      </c>
      <c r="O107" s="382">
        <f>SUMIFS('Prima Nota USCITE'!$H$5:$H$2000,'Prima Nota USCITE'!$C$5:$C$2000,O$4,'Prima Nota USCITE'!$D$5:$D$2000,$C107)</f>
        <v>0</v>
      </c>
      <c r="P107" s="383">
        <f>SUMIFS('Prima Nota USCITE'!$H$5:$H$2000,'Prima Nota USCITE'!$C$5:$C$2000,P$4,'Prima Nota USCITE'!$D$5:$D$2000,$C107)</f>
        <v>0</v>
      </c>
      <c r="Q107" s="383">
        <f t="shared" si="16"/>
        <v>0</v>
      </c>
      <c r="R107" s="136"/>
    </row>
    <row r="108" spans="1:18" ht="15">
      <c r="A108" s="405"/>
      <c r="B108" s="332"/>
      <c r="C108" s="410">
        <f>A108</f>
        <v>0</v>
      </c>
      <c r="D108" s="491"/>
      <c r="E108" s="505">
        <f>SUMIFS('Prima Nota USCITE'!$H$5:$H$2000,'Prima Nota USCITE'!$C$5:$C$2000,E$4,'Prima Nota USCITE'!$D$5:$D$2000,$C108)</f>
        <v>0</v>
      </c>
      <c r="F108" s="505">
        <f>SUMIFS('Prima Nota USCITE'!$H$5:$H$2000,'Prima Nota USCITE'!$C$5:$C$2000,F$4,'Prima Nota USCITE'!$D$5:$D$2000,$C108)</f>
        <v>0</v>
      </c>
      <c r="G108" s="505">
        <f>SUMIFS('Prima Nota USCITE'!$H$5:$H$2000,'Prima Nota USCITE'!$C$5:$C$2000,G$4,'Prima Nota USCITE'!$D$5:$D$2000,$C108)</f>
        <v>0</v>
      </c>
      <c r="H108" s="505">
        <f>SUMIFS('Prima Nota USCITE'!$H$5:$H$2000,'Prima Nota USCITE'!$C$5:$C$2000,H$4,'Prima Nota USCITE'!$D$5:$D$2000,$C108)</f>
        <v>0</v>
      </c>
      <c r="I108" s="505">
        <f>SUMIFS('Prima Nota USCITE'!$H$5:$H$2000,'Prima Nota USCITE'!$C$5:$C$2000,I$4,'Prima Nota USCITE'!$D$5:$D$2000,$C108)</f>
        <v>0</v>
      </c>
      <c r="J108" s="505">
        <f>SUMIFS('Prima Nota USCITE'!$H$5:$H$2000,'Prima Nota USCITE'!$C$5:$C$2000,J$4,'Prima Nota USCITE'!$D$5:$D$2000,$C108)</f>
        <v>0</v>
      </c>
      <c r="K108" s="505">
        <f>SUMIFS('Prima Nota USCITE'!$H$5:$H$2000,'Prima Nota USCITE'!$C$5:$C$2000,K$4,'Prima Nota USCITE'!$D$5:$D$2000,$C108)</f>
        <v>0</v>
      </c>
      <c r="L108" s="505">
        <f>SUMIFS('Prima Nota USCITE'!$H$5:$H$2000,'Prima Nota USCITE'!$C$5:$C$2000,L$4,'Prima Nota USCITE'!$D$5:$D$2000,$C108)</f>
        <v>0</v>
      </c>
      <c r="M108" s="505">
        <f>SUMIFS('Prima Nota USCITE'!$H$5:$H$2000,'Prima Nota USCITE'!$C$5:$C$2000,M$4,'Prima Nota USCITE'!$D$5:$D$2000,$C108)</f>
        <v>0</v>
      </c>
      <c r="N108" s="505">
        <f>SUMIFS('Prima Nota USCITE'!$H$5:$H$2000,'Prima Nota USCITE'!$C$5:$C$2000,N$4,'Prima Nota USCITE'!$D$5:$D$2000,$C108)</f>
        <v>0</v>
      </c>
      <c r="O108" s="505">
        <f>SUMIFS('Prima Nota USCITE'!$H$5:$H$2000,'Prima Nota USCITE'!$C$5:$C$2000,O$4,'Prima Nota USCITE'!$D$5:$D$2000,$C108)</f>
        <v>0</v>
      </c>
      <c r="P108" s="505">
        <f>SUMIFS('Prima Nota USCITE'!$H$5:$H$2000,'Prima Nota USCITE'!$C$5:$C$2000,P$4,'Prima Nota USCITE'!$D$5:$D$2000,$C108)</f>
        <v>0</v>
      </c>
      <c r="Q108" s="506">
        <f t="shared" si="16"/>
        <v>0</v>
      </c>
      <c r="R108" s="136"/>
    </row>
    <row r="109" spans="1:18" ht="15">
      <c r="A109" s="407"/>
      <c r="B109" s="332"/>
      <c r="C109" s="410">
        <f>A109</f>
        <v>0</v>
      </c>
      <c r="D109" s="491"/>
      <c r="E109" s="505">
        <f>SUMIFS('Prima Nota USCITE'!$H$5:$H$2000,'Prima Nota USCITE'!$C$5:$C$2000,E$4,'Prima Nota USCITE'!$D$5:$D$2000,$C109)</f>
        <v>0</v>
      </c>
      <c r="F109" s="505">
        <f>SUMIFS('Prima Nota USCITE'!$H$5:$H$2000,'Prima Nota USCITE'!$C$5:$C$2000,F$4,'Prima Nota USCITE'!$D$5:$D$2000,$C109)</f>
        <v>0</v>
      </c>
      <c r="G109" s="505">
        <f>SUMIFS('Prima Nota USCITE'!$H$5:$H$2000,'Prima Nota USCITE'!$C$5:$C$2000,G$4,'Prima Nota USCITE'!$D$5:$D$2000,$C109)</f>
        <v>0</v>
      </c>
      <c r="H109" s="505">
        <f>SUMIFS('Prima Nota USCITE'!$H$5:$H$2000,'Prima Nota USCITE'!$C$5:$C$2000,H$4,'Prima Nota USCITE'!$D$5:$D$2000,$C109)</f>
        <v>0</v>
      </c>
      <c r="I109" s="505">
        <f>SUMIFS('Prima Nota USCITE'!$H$5:$H$2000,'Prima Nota USCITE'!$C$5:$C$2000,I$4,'Prima Nota USCITE'!$D$5:$D$2000,$C109)</f>
        <v>0</v>
      </c>
      <c r="J109" s="505">
        <f>SUMIFS('Prima Nota USCITE'!$H$5:$H$2000,'Prima Nota USCITE'!$C$5:$C$2000,J$4,'Prima Nota USCITE'!$D$5:$D$2000,$C109)</f>
        <v>0</v>
      </c>
      <c r="K109" s="505">
        <f>SUMIFS('Prima Nota USCITE'!$H$5:$H$2000,'Prima Nota USCITE'!$C$5:$C$2000,K$4,'Prima Nota USCITE'!$D$5:$D$2000,$C109)</f>
        <v>0</v>
      </c>
      <c r="L109" s="505">
        <f>SUMIFS('Prima Nota USCITE'!$H$5:$H$2000,'Prima Nota USCITE'!$C$5:$C$2000,L$4,'Prima Nota USCITE'!$D$5:$D$2000,$C109)</f>
        <v>0</v>
      </c>
      <c r="M109" s="505">
        <f>SUMIFS('Prima Nota USCITE'!$H$5:$H$2000,'Prima Nota USCITE'!$C$5:$C$2000,M$4,'Prima Nota USCITE'!$D$5:$D$2000,$C109)</f>
        <v>0</v>
      </c>
      <c r="N109" s="505">
        <f>SUMIFS('Prima Nota USCITE'!$H$5:$H$2000,'Prima Nota USCITE'!$C$5:$C$2000,N$4,'Prima Nota USCITE'!$D$5:$D$2000,$C109)</f>
        <v>0</v>
      </c>
      <c r="O109" s="505">
        <f>SUMIFS('Prima Nota USCITE'!$H$5:$H$2000,'Prima Nota USCITE'!$C$5:$C$2000,O$4,'Prima Nota USCITE'!$D$5:$D$2000,$C109)</f>
        <v>0</v>
      </c>
      <c r="P109" s="505">
        <f>SUMIFS('Prima Nota USCITE'!$H$5:$H$2000,'Prima Nota USCITE'!$C$5:$C$2000,P$4,'Prima Nota USCITE'!$D$5:$D$2000,$C109)</f>
        <v>0</v>
      </c>
      <c r="Q109" s="506">
        <f t="shared" si="16"/>
        <v>0</v>
      </c>
      <c r="R109" s="136"/>
    </row>
    <row r="110" spans="1:18" ht="15.75" thickBot="1">
      <c r="A110" s="405"/>
      <c r="B110" s="329"/>
      <c r="C110" s="410">
        <f>A110</f>
        <v>0</v>
      </c>
      <c r="D110" s="492"/>
      <c r="E110" s="382">
        <f>SUMIFS('Prima Nota USCITE'!$H$5:$H$2000,'Prima Nota USCITE'!$C$5:$C$2000,E$4,'Prima Nota USCITE'!$D$5:$D$2000,$C110)</f>
        <v>0</v>
      </c>
      <c r="F110" s="382">
        <f>SUMIFS('Prima Nota USCITE'!$H$5:$H$2000,'Prima Nota USCITE'!$C$5:$C$2000,F$4,'Prima Nota USCITE'!$D$5:$D$2000,$C110)</f>
        <v>0</v>
      </c>
      <c r="G110" s="382">
        <f>SUMIFS('Prima Nota USCITE'!$H$5:$H$2000,'Prima Nota USCITE'!$C$5:$C$2000,G$4,'Prima Nota USCITE'!$D$5:$D$2000,$C110)</f>
        <v>0</v>
      </c>
      <c r="H110" s="382">
        <f>SUMIFS('Prima Nota USCITE'!$H$5:$H$2000,'Prima Nota USCITE'!$C$5:$C$2000,H$4,'Prima Nota USCITE'!$D$5:$D$2000,$C110)</f>
        <v>0</v>
      </c>
      <c r="I110" s="382">
        <f>SUMIFS('Prima Nota USCITE'!$H$5:$H$2000,'Prima Nota USCITE'!$C$5:$C$2000,I$4,'Prima Nota USCITE'!$D$5:$D$2000,$C110)</f>
        <v>0</v>
      </c>
      <c r="J110" s="382">
        <f>SUMIFS('Prima Nota USCITE'!$H$5:$H$2000,'Prima Nota USCITE'!$C$5:$C$2000,J$4,'Prima Nota USCITE'!$D$5:$D$2000,$C110)</f>
        <v>0</v>
      </c>
      <c r="K110" s="382">
        <f>SUMIFS('Prima Nota USCITE'!$H$5:$H$2000,'Prima Nota USCITE'!$C$5:$C$2000,K$4,'Prima Nota USCITE'!$D$5:$D$2000,$C110)</f>
        <v>0</v>
      </c>
      <c r="L110" s="382">
        <f>SUMIFS('Prima Nota USCITE'!$H$5:$H$2000,'Prima Nota USCITE'!$C$5:$C$2000,L$4,'Prima Nota USCITE'!$D$5:$D$2000,$C110)</f>
        <v>0</v>
      </c>
      <c r="M110" s="382">
        <f>SUMIFS('Prima Nota USCITE'!$H$5:$H$2000,'Prima Nota USCITE'!$C$5:$C$2000,M$4,'Prima Nota USCITE'!$D$5:$D$2000,$C110)</f>
        <v>0</v>
      </c>
      <c r="N110" s="382">
        <f>SUMIFS('Prima Nota USCITE'!$H$5:$H$2000,'Prima Nota USCITE'!$C$5:$C$2000,N$4,'Prima Nota USCITE'!$D$5:$D$2000,$C110)</f>
        <v>0</v>
      </c>
      <c r="O110" s="382">
        <f>SUMIFS('Prima Nota USCITE'!$H$5:$H$2000,'Prima Nota USCITE'!$C$5:$C$2000,O$4,'Prima Nota USCITE'!$D$5:$D$2000,$C110)</f>
        <v>0</v>
      </c>
      <c r="P110" s="382">
        <f>SUMIFS('Prima Nota USCITE'!$H$5:$H$2000,'Prima Nota USCITE'!$C$5:$C$2000,P$4,'Prima Nota USCITE'!$D$5:$D$2000,$C110)</f>
        <v>0</v>
      </c>
      <c r="Q110" s="383">
        <f t="shared" si="16"/>
        <v>0</v>
      </c>
      <c r="R110" s="136"/>
    </row>
    <row r="111" spans="1:18" s="297" customFormat="1" ht="16.5" thickTop="1" thickBot="1">
      <c r="A111" s="406"/>
      <c r="B111" s="323">
        <v>13</v>
      </c>
      <c r="C111" s="357"/>
      <c r="D111" s="384" t="s">
        <v>209</v>
      </c>
      <c r="E111" s="385">
        <f>SUM(E$106:E$110)</f>
        <v>0</v>
      </c>
      <c r="F111" s="385">
        <f t="shared" ref="F111:P111" si="20">SUM(F$106:F$110)</f>
        <v>0</v>
      </c>
      <c r="G111" s="385">
        <f t="shared" si="20"/>
        <v>0</v>
      </c>
      <c r="H111" s="385">
        <f t="shared" si="20"/>
        <v>0</v>
      </c>
      <c r="I111" s="385">
        <f t="shared" si="20"/>
        <v>0</v>
      </c>
      <c r="J111" s="385">
        <f t="shared" si="20"/>
        <v>0</v>
      </c>
      <c r="K111" s="385">
        <f t="shared" si="20"/>
        <v>0</v>
      </c>
      <c r="L111" s="385">
        <f t="shared" si="20"/>
        <v>0</v>
      </c>
      <c r="M111" s="385">
        <f t="shared" si="20"/>
        <v>0</v>
      </c>
      <c r="N111" s="385">
        <f t="shared" si="20"/>
        <v>0</v>
      </c>
      <c r="O111" s="385">
        <f t="shared" si="20"/>
        <v>0</v>
      </c>
      <c r="P111" s="385">
        <f t="shared" si="20"/>
        <v>0</v>
      </c>
      <c r="Q111" s="386">
        <f t="shared" si="16"/>
        <v>0</v>
      </c>
      <c r="R111" s="387">
        <f>SUM(Q106:Q110)</f>
        <v>0</v>
      </c>
    </row>
    <row r="112" spans="1:18" ht="16.5" thickTop="1" thickBot="1">
      <c r="A112" s="407"/>
      <c r="B112" s="403"/>
      <c r="C112" s="409">
        <v>14</v>
      </c>
      <c r="D112" s="379" t="s">
        <v>210</v>
      </c>
      <c r="E112" s="380">
        <f>SUMIFS('Prima Nota USCITE'!$H$5:$H$2000,'Prima Nota USCITE'!$C$5:$C$2000,E$4,'Prima Nota USCITE'!$D$5:$D$2000,$C112)</f>
        <v>0</v>
      </c>
      <c r="F112" s="380">
        <f>SUMIFS('Prima Nota USCITE'!$H$5:$H$2000,'Prima Nota USCITE'!$C$5:$C$2000,F$4,'Prima Nota USCITE'!$D$5:$D$2000,$C112)</f>
        <v>0</v>
      </c>
      <c r="G112" s="380">
        <f>SUMIFS('Prima Nota USCITE'!$H$5:$H$2000,'Prima Nota USCITE'!$C$5:$C$2000,G$4,'Prima Nota USCITE'!$D$5:$D$2000,$C112)</f>
        <v>0</v>
      </c>
      <c r="H112" s="380">
        <f>SUMIFS('Prima Nota USCITE'!$H$5:$H$2000,'Prima Nota USCITE'!$C$5:$C$2000,H$4,'Prima Nota USCITE'!$D$5:$D$2000,$C112)</f>
        <v>0</v>
      </c>
      <c r="I112" s="380">
        <f>SUMIFS('Prima Nota USCITE'!$H$5:$H$2000,'Prima Nota USCITE'!$C$5:$C$2000,I$4,'Prima Nota USCITE'!$D$5:$D$2000,$C112)</f>
        <v>0</v>
      </c>
      <c r="J112" s="380">
        <f>SUMIFS('Prima Nota USCITE'!$H$5:$H$2000,'Prima Nota USCITE'!$C$5:$C$2000,J$4,'Prima Nota USCITE'!$D$5:$D$2000,$C112)</f>
        <v>0</v>
      </c>
      <c r="K112" s="380">
        <f>SUMIFS('Prima Nota USCITE'!$H$5:$H$2000,'Prima Nota USCITE'!$C$5:$C$2000,K$4,'Prima Nota USCITE'!$D$5:$D$2000,$C112)</f>
        <v>0</v>
      </c>
      <c r="L112" s="380">
        <f>SUMIFS('Prima Nota USCITE'!$H$5:$H$2000,'Prima Nota USCITE'!$C$5:$C$2000,L$4,'Prima Nota USCITE'!$D$5:$D$2000,$C112)</f>
        <v>0</v>
      </c>
      <c r="M112" s="380">
        <f>SUMIFS('Prima Nota USCITE'!$H$5:$H$2000,'Prima Nota USCITE'!$C$5:$C$2000,M$4,'Prima Nota USCITE'!$D$5:$D$2000,$C112)</f>
        <v>0</v>
      </c>
      <c r="N112" s="380">
        <f>SUMIFS('Prima Nota USCITE'!$H$5:$H$2000,'Prima Nota USCITE'!$C$5:$C$2000,N$4,'Prima Nota USCITE'!$D$5:$D$2000,$C112)</f>
        <v>0</v>
      </c>
      <c r="O112" s="380">
        <f>SUMIFS('Prima Nota USCITE'!$H$5:$H$2000,'Prima Nota USCITE'!$C$5:$C$2000,O$4,'Prima Nota USCITE'!$D$5:$D$2000,$C112)</f>
        <v>0</v>
      </c>
      <c r="P112" s="380">
        <f>SUMIFS('Prima Nota USCITE'!$H$5:$H$2000,'Prima Nota USCITE'!$C$5:$C$2000,P$4,'Prima Nota USCITE'!$D$5:$D$2000,$C112)</f>
        <v>0</v>
      </c>
      <c r="Q112" s="381">
        <f t="shared" si="16"/>
        <v>0</v>
      </c>
      <c r="R112" s="136"/>
    </row>
    <row r="113" spans="1:18" ht="14.25">
      <c r="A113" s="407"/>
      <c r="B113" s="329"/>
      <c r="C113" s="410">
        <f t="shared" ref="C113:C120" si="21">A113</f>
        <v>0</v>
      </c>
      <c r="D113" s="489" t="s">
        <v>211</v>
      </c>
      <c r="E113" s="382">
        <f>SUMIFS('Prima Nota USCITE'!$H$5:$H$2000,'Prima Nota USCITE'!$C$5:$C$2000,E$4,'Prima Nota USCITE'!$D$5:$D$2000,$C113)</f>
        <v>0</v>
      </c>
      <c r="F113" s="382">
        <f>SUMIFS('Prima Nota USCITE'!$H$5:$H$2000,'Prima Nota USCITE'!$C$5:$C$2000,F$4,'Prima Nota USCITE'!$D$5:$D$2000,$C113)</f>
        <v>0</v>
      </c>
      <c r="G113" s="382">
        <f>SUMIFS('Prima Nota USCITE'!$H$5:$H$2000,'Prima Nota USCITE'!$C$5:$C$2000,G$4,'Prima Nota USCITE'!$D$5:$D$2000,$C113)</f>
        <v>0</v>
      </c>
      <c r="H113" s="382">
        <f>SUMIFS('Prima Nota USCITE'!$H$5:$H$2000,'Prima Nota USCITE'!$C$5:$C$2000,H$4,'Prima Nota USCITE'!$D$5:$D$2000,$C113)</f>
        <v>0</v>
      </c>
      <c r="I113" s="382">
        <f>SUMIFS('Prima Nota USCITE'!$H$5:$H$2000,'Prima Nota USCITE'!$C$5:$C$2000,I$4,'Prima Nota USCITE'!$D$5:$D$2000,$C113)</f>
        <v>0</v>
      </c>
      <c r="J113" s="382">
        <f>SUMIFS('Prima Nota USCITE'!$H$5:$H$2000,'Prima Nota USCITE'!$C$5:$C$2000,J$4,'Prima Nota USCITE'!$D$5:$D$2000,$C113)</f>
        <v>0</v>
      </c>
      <c r="K113" s="382">
        <f>SUMIFS('Prima Nota USCITE'!$H$5:$H$2000,'Prima Nota USCITE'!$C$5:$C$2000,K$4,'Prima Nota USCITE'!$D$5:$D$2000,$C113)</f>
        <v>0</v>
      </c>
      <c r="L113" s="382">
        <f>SUMIFS('Prima Nota USCITE'!$H$5:$H$2000,'Prima Nota USCITE'!$C$5:$C$2000,L$4,'Prima Nota USCITE'!$D$5:$D$2000,$C113)</f>
        <v>0</v>
      </c>
      <c r="M113" s="382">
        <f>SUMIFS('Prima Nota USCITE'!$H$5:$H$2000,'Prima Nota USCITE'!$C$5:$C$2000,M$4,'Prima Nota USCITE'!$D$5:$D$2000,$C113)</f>
        <v>0</v>
      </c>
      <c r="N113" s="382">
        <f>SUMIFS('Prima Nota USCITE'!$H$5:$H$2000,'Prima Nota USCITE'!$C$5:$C$2000,N$4,'Prima Nota USCITE'!$D$5:$D$2000,$C113)</f>
        <v>0</v>
      </c>
      <c r="O113" s="382">
        <f>SUMIFS('Prima Nota USCITE'!$H$5:$H$2000,'Prima Nota USCITE'!$C$5:$C$2000,O$4,'Prima Nota USCITE'!$D$5:$D$2000,$C113)</f>
        <v>0</v>
      </c>
      <c r="P113" s="382">
        <f>SUMIFS('Prima Nota USCITE'!$H$5:$H$2000,'Prima Nota USCITE'!$C$5:$C$2000,P$4,'Prima Nota USCITE'!$D$5:$D$2000,$C113)</f>
        <v>0</v>
      </c>
      <c r="Q113" s="383">
        <f t="shared" si="16"/>
        <v>0</v>
      </c>
      <c r="R113" s="136"/>
    </row>
    <row r="114" spans="1:18" ht="14.25">
      <c r="A114" s="407"/>
      <c r="B114" s="329"/>
      <c r="C114" s="410">
        <f t="shared" si="21"/>
        <v>0</v>
      </c>
      <c r="D114" s="491" t="s">
        <v>212</v>
      </c>
      <c r="E114" s="382">
        <f>SUMIFS('Prima Nota USCITE'!$H$5:$H$2000,'Prima Nota USCITE'!$C$5:$C$2000,E$4,'Prima Nota USCITE'!$D$5:$D$2000,$C114)</f>
        <v>0</v>
      </c>
      <c r="F114" s="382">
        <f>SUMIFS('Prima Nota USCITE'!$H$5:$H$2000,'Prima Nota USCITE'!$C$5:$C$2000,F$4,'Prima Nota USCITE'!$D$5:$D$2000,$C114)</f>
        <v>0</v>
      </c>
      <c r="G114" s="382">
        <f>SUMIFS('Prima Nota USCITE'!$H$5:$H$2000,'Prima Nota USCITE'!$C$5:$C$2000,G$4,'Prima Nota USCITE'!$D$5:$D$2000,$C114)</f>
        <v>0</v>
      </c>
      <c r="H114" s="382">
        <f>SUMIFS('Prima Nota USCITE'!$H$5:$H$2000,'Prima Nota USCITE'!$C$5:$C$2000,H$4,'Prima Nota USCITE'!$D$5:$D$2000,$C114)</f>
        <v>0</v>
      </c>
      <c r="I114" s="382">
        <f>SUMIFS('Prima Nota USCITE'!$H$5:$H$2000,'Prima Nota USCITE'!$C$5:$C$2000,I$4,'Prima Nota USCITE'!$D$5:$D$2000,$C114)</f>
        <v>0</v>
      </c>
      <c r="J114" s="382">
        <f>SUMIFS('Prima Nota USCITE'!$H$5:$H$2000,'Prima Nota USCITE'!$C$5:$C$2000,J$4,'Prima Nota USCITE'!$D$5:$D$2000,$C114)</f>
        <v>0</v>
      </c>
      <c r="K114" s="382">
        <f>SUMIFS('Prima Nota USCITE'!$H$5:$H$2000,'Prima Nota USCITE'!$C$5:$C$2000,K$4,'Prima Nota USCITE'!$D$5:$D$2000,$C114)</f>
        <v>0</v>
      </c>
      <c r="L114" s="382">
        <f>SUMIFS('Prima Nota USCITE'!$H$5:$H$2000,'Prima Nota USCITE'!$C$5:$C$2000,L$4,'Prima Nota USCITE'!$D$5:$D$2000,$C114)</f>
        <v>0</v>
      </c>
      <c r="M114" s="382">
        <f>SUMIFS('Prima Nota USCITE'!$H$5:$H$2000,'Prima Nota USCITE'!$C$5:$C$2000,M$4,'Prima Nota USCITE'!$D$5:$D$2000,$C114)</f>
        <v>0</v>
      </c>
      <c r="N114" s="382">
        <f>SUMIFS('Prima Nota USCITE'!$H$5:$H$2000,'Prima Nota USCITE'!$C$5:$C$2000,N$4,'Prima Nota USCITE'!$D$5:$D$2000,$C114)</f>
        <v>0</v>
      </c>
      <c r="O114" s="382">
        <f>SUMIFS('Prima Nota USCITE'!$H$5:$H$2000,'Prima Nota USCITE'!$C$5:$C$2000,O$4,'Prima Nota USCITE'!$D$5:$D$2000,$C114)</f>
        <v>0</v>
      </c>
      <c r="P114" s="382">
        <f>SUMIFS('Prima Nota USCITE'!$H$5:$H$2000,'Prima Nota USCITE'!$C$5:$C$2000,P$4,'Prima Nota USCITE'!$D$5:$D$2000,$C114)</f>
        <v>0</v>
      </c>
      <c r="Q114" s="383">
        <f t="shared" si="16"/>
        <v>0</v>
      </c>
      <c r="R114" s="136"/>
    </row>
    <row r="115" spans="1:18" ht="14.25">
      <c r="A115" s="407"/>
      <c r="B115" s="329"/>
      <c r="C115" s="410">
        <f t="shared" si="21"/>
        <v>0</v>
      </c>
      <c r="D115" s="491" t="s">
        <v>85</v>
      </c>
      <c r="E115" s="382">
        <f>SUMIFS('Prima Nota USCITE'!$H$5:$H$2000,'Prima Nota USCITE'!$C$5:$C$2000,E$4,'Prima Nota USCITE'!$D$5:$D$2000,$C115)</f>
        <v>0</v>
      </c>
      <c r="F115" s="382">
        <f>SUMIFS('Prima Nota USCITE'!$H$5:$H$2000,'Prima Nota USCITE'!$C$5:$C$2000,F$4,'Prima Nota USCITE'!$D$5:$D$2000,$C115)</f>
        <v>0</v>
      </c>
      <c r="G115" s="382">
        <f>SUMIFS('Prima Nota USCITE'!$H$5:$H$2000,'Prima Nota USCITE'!$C$5:$C$2000,G$4,'Prima Nota USCITE'!$D$5:$D$2000,$C115)</f>
        <v>0</v>
      </c>
      <c r="H115" s="382">
        <f>SUMIFS('Prima Nota USCITE'!$H$5:$H$2000,'Prima Nota USCITE'!$C$5:$C$2000,H$4,'Prima Nota USCITE'!$D$5:$D$2000,$C115)</f>
        <v>0</v>
      </c>
      <c r="I115" s="382">
        <f>SUMIFS('Prima Nota USCITE'!$H$5:$H$2000,'Prima Nota USCITE'!$C$5:$C$2000,I$4,'Prima Nota USCITE'!$D$5:$D$2000,$C115)</f>
        <v>0</v>
      </c>
      <c r="J115" s="382">
        <f>SUMIFS('Prima Nota USCITE'!$H$5:$H$2000,'Prima Nota USCITE'!$C$5:$C$2000,J$4,'Prima Nota USCITE'!$D$5:$D$2000,$C115)</f>
        <v>0</v>
      </c>
      <c r="K115" s="382">
        <f>SUMIFS('Prima Nota USCITE'!$H$5:$H$2000,'Prima Nota USCITE'!$C$5:$C$2000,K$4,'Prima Nota USCITE'!$D$5:$D$2000,$C115)</f>
        <v>0</v>
      </c>
      <c r="L115" s="382">
        <f>SUMIFS('Prima Nota USCITE'!$H$5:$H$2000,'Prima Nota USCITE'!$C$5:$C$2000,L$4,'Prima Nota USCITE'!$D$5:$D$2000,$C115)</f>
        <v>0</v>
      </c>
      <c r="M115" s="382">
        <f>SUMIFS('Prima Nota USCITE'!$H$5:$H$2000,'Prima Nota USCITE'!$C$5:$C$2000,M$4,'Prima Nota USCITE'!$D$5:$D$2000,$C115)</f>
        <v>0</v>
      </c>
      <c r="N115" s="382">
        <f>SUMIFS('Prima Nota USCITE'!$H$5:$H$2000,'Prima Nota USCITE'!$C$5:$C$2000,N$4,'Prima Nota USCITE'!$D$5:$D$2000,$C115)</f>
        <v>0</v>
      </c>
      <c r="O115" s="382">
        <f>SUMIFS('Prima Nota USCITE'!$H$5:$H$2000,'Prima Nota USCITE'!$C$5:$C$2000,O$4,'Prima Nota USCITE'!$D$5:$D$2000,$C115)</f>
        <v>0</v>
      </c>
      <c r="P115" s="382">
        <f>SUMIFS('Prima Nota USCITE'!$H$5:$H$2000,'Prima Nota USCITE'!$C$5:$C$2000,P$4,'Prima Nota USCITE'!$D$5:$D$2000,$C115)</f>
        <v>0</v>
      </c>
      <c r="Q115" s="383">
        <f t="shared" si="16"/>
        <v>0</v>
      </c>
      <c r="R115" s="136"/>
    </row>
    <row r="116" spans="1:18" ht="14.25">
      <c r="A116" s="407"/>
      <c r="B116" s="329"/>
      <c r="C116" s="410">
        <f t="shared" si="21"/>
        <v>0</v>
      </c>
      <c r="D116" s="491"/>
      <c r="E116" s="382">
        <f>SUMIFS('Prima Nota USCITE'!$H$5:$H$2000,'Prima Nota USCITE'!$C$5:$C$2000,E$4,'Prima Nota USCITE'!$D$5:$D$2000,$C116)</f>
        <v>0</v>
      </c>
      <c r="F116" s="382">
        <f>SUMIFS('Prima Nota USCITE'!$H$5:$H$2000,'Prima Nota USCITE'!$C$5:$C$2000,F$4,'Prima Nota USCITE'!$D$5:$D$2000,$C116)</f>
        <v>0</v>
      </c>
      <c r="G116" s="382">
        <f>SUMIFS('Prima Nota USCITE'!$H$5:$H$2000,'Prima Nota USCITE'!$C$5:$C$2000,G$4,'Prima Nota USCITE'!$D$5:$D$2000,$C116)</f>
        <v>0</v>
      </c>
      <c r="H116" s="382">
        <f>SUMIFS('Prima Nota USCITE'!$H$5:$H$2000,'Prima Nota USCITE'!$C$5:$C$2000,H$4,'Prima Nota USCITE'!$D$5:$D$2000,$C116)</f>
        <v>0</v>
      </c>
      <c r="I116" s="382">
        <f>SUMIFS('Prima Nota USCITE'!$H$5:$H$2000,'Prima Nota USCITE'!$C$5:$C$2000,I$4,'Prima Nota USCITE'!$D$5:$D$2000,$C116)</f>
        <v>0</v>
      </c>
      <c r="J116" s="382">
        <f>SUMIFS('Prima Nota USCITE'!$H$5:$H$2000,'Prima Nota USCITE'!$C$5:$C$2000,J$4,'Prima Nota USCITE'!$D$5:$D$2000,$C116)</f>
        <v>0</v>
      </c>
      <c r="K116" s="382">
        <f>SUMIFS('Prima Nota USCITE'!$H$5:$H$2000,'Prima Nota USCITE'!$C$5:$C$2000,K$4,'Prima Nota USCITE'!$D$5:$D$2000,$C116)</f>
        <v>0</v>
      </c>
      <c r="L116" s="382">
        <f>SUMIFS('Prima Nota USCITE'!$H$5:$H$2000,'Prima Nota USCITE'!$C$5:$C$2000,L$4,'Prima Nota USCITE'!$D$5:$D$2000,$C116)</f>
        <v>0</v>
      </c>
      <c r="M116" s="382">
        <f>SUMIFS('Prima Nota USCITE'!$H$5:$H$2000,'Prima Nota USCITE'!$C$5:$C$2000,M$4,'Prima Nota USCITE'!$D$5:$D$2000,$C116)</f>
        <v>0</v>
      </c>
      <c r="N116" s="382">
        <f>SUMIFS('Prima Nota USCITE'!$H$5:$H$2000,'Prima Nota USCITE'!$C$5:$C$2000,N$4,'Prima Nota USCITE'!$D$5:$D$2000,$C116)</f>
        <v>0</v>
      </c>
      <c r="O116" s="382">
        <f>SUMIFS('Prima Nota USCITE'!$H$5:$H$2000,'Prima Nota USCITE'!$C$5:$C$2000,O$4,'Prima Nota USCITE'!$D$5:$D$2000,$C116)</f>
        <v>0</v>
      </c>
      <c r="P116" s="382">
        <f>SUMIFS('Prima Nota USCITE'!$H$5:$H$2000,'Prima Nota USCITE'!$C$5:$C$2000,P$4,'Prima Nota USCITE'!$D$5:$D$2000,$C116)</f>
        <v>0</v>
      </c>
      <c r="Q116" s="383">
        <f t="shared" si="16"/>
        <v>0</v>
      </c>
      <c r="R116" s="136"/>
    </row>
    <row r="117" spans="1:18" ht="14.25">
      <c r="A117" s="407"/>
      <c r="B117" s="329"/>
      <c r="C117" s="410">
        <f t="shared" si="21"/>
        <v>0</v>
      </c>
      <c r="D117" s="491"/>
      <c r="E117" s="382">
        <f>SUMIFS('Prima Nota USCITE'!$H$5:$H$2000,'Prima Nota USCITE'!$C$5:$C$2000,E$4,'Prima Nota USCITE'!$D$5:$D$2000,$C117)</f>
        <v>0</v>
      </c>
      <c r="F117" s="382">
        <f>SUMIFS('Prima Nota USCITE'!$H$5:$H$2000,'Prima Nota USCITE'!$C$5:$C$2000,F$4,'Prima Nota USCITE'!$D$5:$D$2000,$C117)</f>
        <v>0</v>
      </c>
      <c r="G117" s="382">
        <f>SUMIFS('Prima Nota USCITE'!$H$5:$H$2000,'Prima Nota USCITE'!$C$5:$C$2000,G$4,'Prima Nota USCITE'!$D$5:$D$2000,$C117)</f>
        <v>0</v>
      </c>
      <c r="H117" s="382">
        <f>SUMIFS('Prima Nota USCITE'!$H$5:$H$2000,'Prima Nota USCITE'!$C$5:$C$2000,H$4,'Prima Nota USCITE'!$D$5:$D$2000,$C117)</f>
        <v>0</v>
      </c>
      <c r="I117" s="382">
        <f>SUMIFS('Prima Nota USCITE'!$H$5:$H$2000,'Prima Nota USCITE'!$C$5:$C$2000,I$4,'Prima Nota USCITE'!$D$5:$D$2000,$C117)</f>
        <v>0</v>
      </c>
      <c r="J117" s="382">
        <f>SUMIFS('Prima Nota USCITE'!$H$5:$H$2000,'Prima Nota USCITE'!$C$5:$C$2000,J$4,'Prima Nota USCITE'!$D$5:$D$2000,$C117)</f>
        <v>0</v>
      </c>
      <c r="K117" s="382">
        <f>SUMIFS('Prima Nota USCITE'!$H$5:$H$2000,'Prima Nota USCITE'!$C$5:$C$2000,K$4,'Prima Nota USCITE'!$D$5:$D$2000,$C117)</f>
        <v>0</v>
      </c>
      <c r="L117" s="382">
        <f>SUMIFS('Prima Nota USCITE'!$H$5:$H$2000,'Prima Nota USCITE'!$C$5:$C$2000,L$4,'Prima Nota USCITE'!$D$5:$D$2000,$C117)</f>
        <v>0</v>
      </c>
      <c r="M117" s="382">
        <f>SUMIFS('Prima Nota USCITE'!$H$5:$H$2000,'Prima Nota USCITE'!$C$5:$C$2000,M$4,'Prima Nota USCITE'!$D$5:$D$2000,$C117)</f>
        <v>0</v>
      </c>
      <c r="N117" s="382">
        <f>SUMIFS('Prima Nota USCITE'!$H$5:$H$2000,'Prima Nota USCITE'!$C$5:$C$2000,N$4,'Prima Nota USCITE'!$D$5:$D$2000,$C117)</f>
        <v>0</v>
      </c>
      <c r="O117" s="382">
        <f>SUMIFS('Prima Nota USCITE'!$H$5:$H$2000,'Prima Nota USCITE'!$C$5:$C$2000,O$4,'Prima Nota USCITE'!$D$5:$D$2000,$C117)</f>
        <v>0</v>
      </c>
      <c r="P117" s="382">
        <f>SUMIFS('Prima Nota USCITE'!$H$5:$H$2000,'Prima Nota USCITE'!$C$5:$C$2000,P$4,'Prima Nota USCITE'!$D$5:$D$2000,$C117)</f>
        <v>0</v>
      </c>
      <c r="Q117" s="383">
        <f t="shared" si="16"/>
        <v>0</v>
      </c>
      <c r="R117" s="136"/>
    </row>
    <row r="118" spans="1:18" ht="14.25">
      <c r="A118" s="407"/>
      <c r="B118" s="329"/>
      <c r="C118" s="410">
        <f t="shared" si="21"/>
        <v>0</v>
      </c>
      <c r="D118" s="491"/>
      <c r="E118" s="382">
        <f>SUMIFS('Prima Nota USCITE'!$H$5:$H$2000,'Prima Nota USCITE'!$C$5:$C$2000,E$4,'Prima Nota USCITE'!$D$5:$D$2000,$C118)</f>
        <v>0</v>
      </c>
      <c r="F118" s="382">
        <f>SUMIFS('Prima Nota USCITE'!$H$5:$H$2000,'Prima Nota USCITE'!$C$5:$C$2000,F$4,'Prima Nota USCITE'!$D$5:$D$2000,$C118)</f>
        <v>0</v>
      </c>
      <c r="G118" s="382">
        <f>SUMIFS('Prima Nota USCITE'!$H$5:$H$2000,'Prima Nota USCITE'!$C$5:$C$2000,G$4,'Prima Nota USCITE'!$D$5:$D$2000,$C118)</f>
        <v>0</v>
      </c>
      <c r="H118" s="382">
        <f>SUMIFS('Prima Nota USCITE'!$H$5:$H$2000,'Prima Nota USCITE'!$C$5:$C$2000,H$4,'Prima Nota USCITE'!$D$5:$D$2000,$C118)</f>
        <v>0</v>
      </c>
      <c r="I118" s="382">
        <f>SUMIFS('Prima Nota USCITE'!$H$5:$H$2000,'Prima Nota USCITE'!$C$5:$C$2000,I$4,'Prima Nota USCITE'!$D$5:$D$2000,$C118)</f>
        <v>0</v>
      </c>
      <c r="J118" s="382">
        <f>SUMIFS('Prima Nota USCITE'!$H$5:$H$2000,'Prima Nota USCITE'!$C$5:$C$2000,J$4,'Prima Nota USCITE'!$D$5:$D$2000,$C118)</f>
        <v>0</v>
      </c>
      <c r="K118" s="382">
        <f>SUMIFS('Prima Nota USCITE'!$H$5:$H$2000,'Prima Nota USCITE'!$C$5:$C$2000,K$4,'Prima Nota USCITE'!$D$5:$D$2000,$C118)</f>
        <v>0</v>
      </c>
      <c r="L118" s="382">
        <f>SUMIFS('Prima Nota USCITE'!$H$5:$H$2000,'Prima Nota USCITE'!$C$5:$C$2000,L$4,'Prima Nota USCITE'!$D$5:$D$2000,$C118)</f>
        <v>0</v>
      </c>
      <c r="M118" s="382">
        <f>SUMIFS('Prima Nota USCITE'!$H$5:$H$2000,'Prima Nota USCITE'!$C$5:$C$2000,M$4,'Prima Nota USCITE'!$D$5:$D$2000,$C118)</f>
        <v>0</v>
      </c>
      <c r="N118" s="382">
        <f>SUMIFS('Prima Nota USCITE'!$H$5:$H$2000,'Prima Nota USCITE'!$C$5:$C$2000,N$4,'Prima Nota USCITE'!$D$5:$D$2000,$C118)</f>
        <v>0</v>
      </c>
      <c r="O118" s="382">
        <f>SUMIFS('Prima Nota USCITE'!$H$5:$H$2000,'Prima Nota USCITE'!$C$5:$C$2000,O$4,'Prima Nota USCITE'!$D$5:$D$2000,$C118)</f>
        <v>0</v>
      </c>
      <c r="P118" s="382">
        <f>SUMIFS('Prima Nota USCITE'!$H$5:$H$2000,'Prima Nota USCITE'!$C$5:$C$2000,P$4,'Prima Nota USCITE'!$D$5:$D$2000,$C118)</f>
        <v>0</v>
      </c>
      <c r="Q118" s="383">
        <f t="shared" si="16"/>
        <v>0</v>
      </c>
      <c r="R118" s="136"/>
    </row>
    <row r="119" spans="1:18" ht="14.25">
      <c r="A119" s="407"/>
      <c r="B119" s="329"/>
      <c r="C119" s="410">
        <f t="shared" si="21"/>
        <v>0</v>
      </c>
      <c r="D119" s="491"/>
      <c r="E119" s="382">
        <f>SUMIFS('Prima Nota USCITE'!$H$5:$H$2000,'Prima Nota USCITE'!$C$5:$C$2000,E$4,'Prima Nota USCITE'!$D$5:$D$2000,$C119)</f>
        <v>0</v>
      </c>
      <c r="F119" s="382">
        <f>SUMIFS('Prima Nota USCITE'!$H$5:$H$2000,'Prima Nota USCITE'!$C$5:$C$2000,F$4,'Prima Nota USCITE'!$D$5:$D$2000,$C119)</f>
        <v>0</v>
      </c>
      <c r="G119" s="382">
        <f>SUMIFS('Prima Nota USCITE'!$H$5:$H$2000,'Prima Nota USCITE'!$C$5:$C$2000,G$4,'Prima Nota USCITE'!$D$5:$D$2000,$C119)</f>
        <v>0</v>
      </c>
      <c r="H119" s="382">
        <f>SUMIFS('Prima Nota USCITE'!$H$5:$H$2000,'Prima Nota USCITE'!$C$5:$C$2000,H$4,'Prima Nota USCITE'!$D$5:$D$2000,$C119)</f>
        <v>0</v>
      </c>
      <c r="I119" s="382">
        <f>SUMIFS('Prima Nota USCITE'!$H$5:$H$2000,'Prima Nota USCITE'!$C$5:$C$2000,I$4,'Prima Nota USCITE'!$D$5:$D$2000,$C119)</f>
        <v>0</v>
      </c>
      <c r="J119" s="382">
        <f>SUMIFS('Prima Nota USCITE'!$H$5:$H$2000,'Prima Nota USCITE'!$C$5:$C$2000,J$4,'Prima Nota USCITE'!$D$5:$D$2000,$C119)</f>
        <v>0</v>
      </c>
      <c r="K119" s="382">
        <f>SUMIFS('Prima Nota USCITE'!$H$5:$H$2000,'Prima Nota USCITE'!$C$5:$C$2000,K$4,'Prima Nota USCITE'!$D$5:$D$2000,$C119)</f>
        <v>0</v>
      </c>
      <c r="L119" s="382">
        <f>SUMIFS('Prima Nota USCITE'!$H$5:$H$2000,'Prima Nota USCITE'!$C$5:$C$2000,L$4,'Prima Nota USCITE'!$D$5:$D$2000,$C119)</f>
        <v>0</v>
      </c>
      <c r="M119" s="382">
        <f>SUMIFS('Prima Nota USCITE'!$H$5:$H$2000,'Prima Nota USCITE'!$C$5:$C$2000,M$4,'Prima Nota USCITE'!$D$5:$D$2000,$C119)</f>
        <v>0</v>
      </c>
      <c r="N119" s="382">
        <f>SUMIFS('Prima Nota USCITE'!$H$5:$H$2000,'Prima Nota USCITE'!$C$5:$C$2000,N$4,'Prima Nota USCITE'!$D$5:$D$2000,$C119)</f>
        <v>0</v>
      </c>
      <c r="O119" s="382">
        <f>SUMIFS('Prima Nota USCITE'!$H$5:$H$2000,'Prima Nota USCITE'!$C$5:$C$2000,O$4,'Prima Nota USCITE'!$D$5:$D$2000,$C119)</f>
        <v>0</v>
      </c>
      <c r="P119" s="382">
        <f>SUMIFS('Prima Nota USCITE'!$H$5:$H$2000,'Prima Nota USCITE'!$C$5:$C$2000,P$4,'Prima Nota USCITE'!$D$5:$D$2000,$C119)</f>
        <v>0</v>
      </c>
      <c r="Q119" s="383">
        <f t="shared" si="16"/>
        <v>0</v>
      </c>
      <c r="R119" s="136"/>
    </row>
    <row r="120" spans="1:18" ht="15" thickBot="1">
      <c r="A120" s="407"/>
      <c r="B120" s="329"/>
      <c r="C120" s="410">
        <f t="shared" si="21"/>
        <v>0</v>
      </c>
      <c r="D120" s="491"/>
      <c r="E120" s="382">
        <f>SUMIFS('Prima Nota USCITE'!$H$5:$H$2000,'Prima Nota USCITE'!$C$5:$C$2000,E$4,'Prima Nota USCITE'!$D$5:$D$2000,$C120)</f>
        <v>0</v>
      </c>
      <c r="F120" s="382">
        <f>SUMIFS('Prima Nota USCITE'!$H$5:$H$2000,'Prima Nota USCITE'!$C$5:$C$2000,F$4,'Prima Nota USCITE'!$D$5:$D$2000,$C120)</f>
        <v>0</v>
      </c>
      <c r="G120" s="382">
        <f>SUMIFS('Prima Nota USCITE'!$H$5:$H$2000,'Prima Nota USCITE'!$C$5:$C$2000,G$4,'Prima Nota USCITE'!$D$5:$D$2000,$C120)</f>
        <v>0</v>
      </c>
      <c r="H120" s="382">
        <f>SUMIFS('Prima Nota USCITE'!$H$5:$H$2000,'Prima Nota USCITE'!$C$5:$C$2000,H$4,'Prima Nota USCITE'!$D$5:$D$2000,$C120)</f>
        <v>0</v>
      </c>
      <c r="I120" s="382">
        <f>SUMIFS('Prima Nota USCITE'!$H$5:$H$2000,'Prima Nota USCITE'!$C$5:$C$2000,I$4,'Prima Nota USCITE'!$D$5:$D$2000,$C120)</f>
        <v>0</v>
      </c>
      <c r="J120" s="382">
        <f>SUMIFS('Prima Nota USCITE'!$H$5:$H$2000,'Prima Nota USCITE'!$C$5:$C$2000,J$4,'Prima Nota USCITE'!$D$5:$D$2000,$C120)</f>
        <v>0</v>
      </c>
      <c r="K120" s="382">
        <f>SUMIFS('Prima Nota USCITE'!$H$5:$H$2000,'Prima Nota USCITE'!$C$5:$C$2000,K$4,'Prima Nota USCITE'!$D$5:$D$2000,$C120)</f>
        <v>0</v>
      </c>
      <c r="L120" s="382">
        <f>SUMIFS('Prima Nota USCITE'!$H$5:$H$2000,'Prima Nota USCITE'!$C$5:$C$2000,L$4,'Prima Nota USCITE'!$D$5:$D$2000,$C120)</f>
        <v>0</v>
      </c>
      <c r="M120" s="382">
        <f>SUMIFS('Prima Nota USCITE'!$H$5:$H$2000,'Prima Nota USCITE'!$C$5:$C$2000,M$4,'Prima Nota USCITE'!$D$5:$D$2000,$C120)</f>
        <v>0</v>
      </c>
      <c r="N120" s="382">
        <f>SUMIFS('Prima Nota USCITE'!$H$5:$H$2000,'Prima Nota USCITE'!$C$5:$C$2000,N$4,'Prima Nota USCITE'!$D$5:$D$2000,$C120)</f>
        <v>0</v>
      </c>
      <c r="O120" s="382">
        <f>SUMIFS('Prima Nota USCITE'!$H$5:$H$2000,'Prima Nota USCITE'!$C$5:$C$2000,O$4,'Prima Nota USCITE'!$D$5:$D$2000,$C120)</f>
        <v>0</v>
      </c>
      <c r="P120" s="382">
        <f>SUMIFS('Prima Nota USCITE'!$H$5:$H$2000,'Prima Nota USCITE'!$C$5:$C$2000,P$4,'Prima Nota USCITE'!$D$5:$D$2000,$C120)</f>
        <v>0</v>
      </c>
      <c r="Q120" s="383">
        <f t="shared" si="16"/>
        <v>0</v>
      </c>
      <c r="R120" s="136"/>
    </row>
    <row r="121" spans="1:18" s="297" customFormat="1" ht="16.5" thickTop="1" thickBot="1">
      <c r="A121" s="406"/>
      <c r="B121" s="323">
        <v>14</v>
      </c>
      <c r="C121" s="357"/>
      <c r="D121" s="384" t="s">
        <v>213</v>
      </c>
      <c r="E121" s="385">
        <f>SUM(E$112:E$120)</f>
        <v>0</v>
      </c>
      <c r="F121" s="385">
        <f t="shared" ref="F121:P121" si="22">SUM(F$112:F$120)</f>
        <v>0</v>
      </c>
      <c r="G121" s="385">
        <f t="shared" si="22"/>
        <v>0</v>
      </c>
      <c r="H121" s="385">
        <f t="shared" si="22"/>
        <v>0</v>
      </c>
      <c r="I121" s="385">
        <f t="shared" si="22"/>
        <v>0</v>
      </c>
      <c r="J121" s="385">
        <f t="shared" si="22"/>
        <v>0</v>
      </c>
      <c r="K121" s="385">
        <f t="shared" si="22"/>
        <v>0</v>
      </c>
      <c r="L121" s="385">
        <f t="shared" si="22"/>
        <v>0</v>
      </c>
      <c r="M121" s="385">
        <f t="shared" si="22"/>
        <v>0</v>
      </c>
      <c r="N121" s="385">
        <f t="shared" si="22"/>
        <v>0</v>
      </c>
      <c r="O121" s="385">
        <f t="shared" si="22"/>
        <v>0</v>
      </c>
      <c r="P121" s="385">
        <f t="shared" si="22"/>
        <v>0</v>
      </c>
      <c r="Q121" s="386">
        <f t="shared" si="16"/>
        <v>0</v>
      </c>
      <c r="R121" s="387">
        <f>SUM(Q112:Q120)</f>
        <v>0</v>
      </c>
    </row>
    <row r="122" spans="1:18" ht="16.5" thickTop="1" thickBot="1">
      <c r="A122" s="407"/>
      <c r="B122" s="403"/>
      <c r="C122" s="409">
        <v>15</v>
      </c>
      <c r="D122" s="379" t="s">
        <v>214</v>
      </c>
      <c r="E122" s="380">
        <f>SUMIFS('Prima Nota USCITE'!$H$5:$H$2000,'Prima Nota USCITE'!$C$5:$C$2000,E$4,'Prima Nota USCITE'!$D$5:$D$2000,$C122)</f>
        <v>0</v>
      </c>
      <c r="F122" s="380">
        <f>SUMIFS('Prima Nota USCITE'!$H$5:$H$2000,'Prima Nota USCITE'!$C$5:$C$2000,F$4,'Prima Nota USCITE'!$D$5:$D$2000,$C122)</f>
        <v>0</v>
      </c>
      <c r="G122" s="380">
        <f>SUMIFS('Prima Nota USCITE'!$H$5:$H$2000,'Prima Nota USCITE'!$C$5:$C$2000,G$4,'Prima Nota USCITE'!$D$5:$D$2000,$C122)</f>
        <v>0</v>
      </c>
      <c r="H122" s="380">
        <f>SUMIFS('Prima Nota USCITE'!$H$5:$H$2000,'Prima Nota USCITE'!$C$5:$C$2000,H$4,'Prima Nota USCITE'!$D$5:$D$2000,$C122)</f>
        <v>0</v>
      </c>
      <c r="I122" s="380">
        <f>SUMIFS('Prima Nota USCITE'!$H$5:$H$2000,'Prima Nota USCITE'!$C$5:$C$2000,I$4,'Prima Nota USCITE'!$D$5:$D$2000,$C122)</f>
        <v>0</v>
      </c>
      <c r="J122" s="380">
        <f>SUMIFS('Prima Nota USCITE'!$H$5:$H$2000,'Prima Nota USCITE'!$C$5:$C$2000,J$4,'Prima Nota USCITE'!$D$5:$D$2000,$C122)</f>
        <v>0</v>
      </c>
      <c r="K122" s="380">
        <f>SUMIFS('Prima Nota USCITE'!$H$5:$H$2000,'Prima Nota USCITE'!$C$5:$C$2000,K$4,'Prima Nota USCITE'!$D$5:$D$2000,$C122)</f>
        <v>0</v>
      </c>
      <c r="L122" s="380">
        <f>SUMIFS('Prima Nota USCITE'!$H$5:$H$2000,'Prima Nota USCITE'!$C$5:$C$2000,L$4,'Prima Nota USCITE'!$D$5:$D$2000,$C122)</f>
        <v>0</v>
      </c>
      <c r="M122" s="380">
        <f>SUMIFS('Prima Nota USCITE'!$H$5:$H$2000,'Prima Nota USCITE'!$C$5:$C$2000,M$4,'Prima Nota USCITE'!$D$5:$D$2000,$C122)</f>
        <v>0</v>
      </c>
      <c r="N122" s="380">
        <f>SUMIFS('Prima Nota USCITE'!$H$5:$H$2000,'Prima Nota USCITE'!$C$5:$C$2000,N$4,'Prima Nota USCITE'!$D$5:$D$2000,$C122)</f>
        <v>0</v>
      </c>
      <c r="O122" s="380">
        <f>SUMIFS('Prima Nota USCITE'!$H$5:$H$2000,'Prima Nota USCITE'!$C$5:$C$2000,O$4,'Prima Nota USCITE'!$D$5:$D$2000,$C122)</f>
        <v>0</v>
      </c>
      <c r="P122" s="380">
        <f>SUMIFS('Prima Nota USCITE'!$H$5:$H$2000,'Prima Nota USCITE'!$C$5:$C$2000,P$4,'Prima Nota USCITE'!$D$5:$D$2000,$C122)</f>
        <v>0</v>
      </c>
      <c r="Q122" s="381">
        <f t="shared" si="16"/>
        <v>0</v>
      </c>
      <c r="R122" s="136"/>
    </row>
    <row r="123" spans="1:18" ht="14.25">
      <c r="A123" s="407"/>
      <c r="B123" s="327"/>
      <c r="C123" s="410">
        <f t="shared" ref="C123:C130" si="23">A123</f>
        <v>0</v>
      </c>
      <c r="D123" s="489" t="s">
        <v>211</v>
      </c>
      <c r="E123" s="382">
        <f>SUMIFS('Prima Nota USCITE'!$H$5:$H$2000,'Prima Nota USCITE'!$C$5:$C$2000,E$4,'Prima Nota USCITE'!$D$5:$D$2000,$C123)</f>
        <v>0</v>
      </c>
      <c r="F123" s="382">
        <f>SUMIFS('Prima Nota USCITE'!$H$5:$H$2000,'Prima Nota USCITE'!$C$5:$C$2000,F$4,'Prima Nota USCITE'!$D$5:$D$2000,$C123)</f>
        <v>0</v>
      </c>
      <c r="G123" s="382">
        <f>SUMIFS('Prima Nota USCITE'!$H$5:$H$2000,'Prima Nota USCITE'!$C$5:$C$2000,G$4,'Prima Nota USCITE'!$D$5:$D$2000,$C123)</f>
        <v>0</v>
      </c>
      <c r="H123" s="382">
        <f>SUMIFS('Prima Nota USCITE'!$H$5:$H$2000,'Prima Nota USCITE'!$C$5:$C$2000,H$4,'Prima Nota USCITE'!$D$5:$D$2000,$C123)</f>
        <v>0</v>
      </c>
      <c r="I123" s="382">
        <f>SUMIFS('Prima Nota USCITE'!$H$5:$H$2000,'Prima Nota USCITE'!$C$5:$C$2000,I$4,'Prima Nota USCITE'!$D$5:$D$2000,$C123)</f>
        <v>0</v>
      </c>
      <c r="J123" s="382">
        <f>SUMIFS('Prima Nota USCITE'!$H$5:$H$2000,'Prima Nota USCITE'!$C$5:$C$2000,J$4,'Prima Nota USCITE'!$D$5:$D$2000,$C123)</f>
        <v>0</v>
      </c>
      <c r="K123" s="382">
        <f>SUMIFS('Prima Nota USCITE'!$H$5:$H$2000,'Prima Nota USCITE'!$C$5:$C$2000,K$4,'Prima Nota USCITE'!$D$5:$D$2000,$C123)</f>
        <v>0</v>
      </c>
      <c r="L123" s="382">
        <f>SUMIFS('Prima Nota USCITE'!$H$5:$H$2000,'Prima Nota USCITE'!$C$5:$C$2000,L$4,'Prima Nota USCITE'!$D$5:$D$2000,$C123)</f>
        <v>0</v>
      </c>
      <c r="M123" s="382">
        <f>SUMIFS('Prima Nota USCITE'!$H$5:$H$2000,'Prima Nota USCITE'!$C$5:$C$2000,M$4,'Prima Nota USCITE'!$D$5:$D$2000,$C123)</f>
        <v>0</v>
      </c>
      <c r="N123" s="382">
        <f>SUMIFS('Prima Nota USCITE'!$H$5:$H$2000,'Prima Nota USCITE'!$C$5:$C$2000,N$4,'Prima Nota USCITE'!$D$5:$D$2000,$C123)</f>
        <v>0</v>
      </c>
      <c r="O123" s="382">
        <f>SUMIFS('Prima Nota USCITE'!$H$5:$H$2000,'Prima Nota USCITE'!$C$5:$C$2000,O$4,'Prima Nota USCITE'!$D$5:$D$2000,$C123)</f>
        <v>0</v>
      </c>
      <c r="P123" s="382">
        <f>SUMIFS('Prima Nota USCITE'!$H$5:$H$2000,'Prima Nota USCITE'!$C$5:$C$2000,P$4,'Prima Nota USCITE'!$D$5:$D$2000,$C123)</f>
        <v>0</v>
      </c>
      <c r="Q123" s="383">
        <f t="shared" si="16"/>
        <v>0</v>
      </c>
      <c r="R123" s="136"/>
    </row>
    <row r="124" spans="1:18" ht="14.25">
      <c r="A124" s="407"/>
      <c r="B124" s="329"/>
      <c r="C124" s="410">
        <f t="shared" si="23"/>
        <v>0</v>
      </c>
      <c r="D124" s="491"/>
      <c r="E124" s="382">
        <f>SUMIFS('Prima Nota USCITE'!$H$5:$H$2000,'Prima Nota USCITE'!$C$5:$C$2000,E$4,'Prima Nota USCITE'!$D$5:$D$2000,$C124)</f>
        <v>0</v>
      </c>
      <c r="F124" s="382">
        <f>SUMIFS('Prima Nota USCITE'!$H$5:$H$2000,'Prima Nota USCITE'!$C$5:$C$2000,F$4,'Prima Nota USCITE'!$D$5:$D$2000,$C124)</f>
        <v>0</v>
      </c>
      <c r="G124" s="382">
        <f>SUMIFS('Prima Nota USCITE'!$H$5:$H$2000,'Prima Nota USCITE'!$C$5:$C$2000,G$4,'Prima Nota USCITE'!$D$5:$D$2000,$C124)</f>
        <v>0</v>
      </c>
      <c r="H124" s="382">
        <f>SUMIFS('Prima Nota USCITE'!$H$5:$H$2000,'Prima Nota USCITE'!$C$5:$C$2000,H$4,'Prima Nota USCITE'!$D$5:$D$2000,$C124)</f>
        <v>0</v>
      </c>
      <c r="I124" s="382">
        <f>SUMIFS('Prima Nota USCITE'!$H$5:$H$2000,'Prima Nota USCITE'!$C$5:$C$2000,I$4,'Prima Nota USCITE'!$D$5:$D$2000,$C124)</f>
        <v>0</v>
      </c>
      <c r="J124" s="382">
        <f>SUMIFS('Prima Nota USCITE'!$H$5:$H$2000,'Prima Nota USCITE'!$C$5:$C$2000,J$4,'Prima Nota USCITE'!$D$5:$D$2000,$C124)</f>
        <v>0</v>
      </c>
      <c r="K124" s="382">
        <f>SUMIFS('Prima Nota USCITE'!$H$5:$H$2000,'Prima Nota USCITE'!$C$5:$C$2000,K$4,'Prima Nota USCITE'!$D$5:$D$2000,$C124)</f>
        <v>0</v>
      </c>
      <c r="L124" s="382">
        <f>SUMIFS('Prima Nota USCITE'!$H$5:$H$2000,'Prima Nota USCITE'!$C$5:$C$2000,L$4,'Prima Nota USCITE'!$D$5:$D$2000,$C124)</f>
        <v>0</v>
      </c>
      <c r="M124" s="382">
        <f>SUMIFS('Prima Nota USCITE'!$H$5:$H$2000,'Prima Nota USCITE'!$C$5:$C$2000,M$4,'Prima Nota USCITE'!$D$5:$D$2000,$C124)</f>
        <v>0</v>
      </c>
      <c r="N124" s="382">
        <f>SUMIFS('Prima Nota USCITE'!$H$5:$H$2000,'Prima Nota USCITE'!$C$5:$C$2000,N$4,'Prima Nota USCITE'!$D$5:$D$2000,$C124)</f>
        <v>0</v>
      </c>
      <c r="O124" s="382">
        <f>SUMIFS('Prima Nota USCITE'!$H$5:$H$2000,'Prima Nota USCITE'!$C$5:$C$2000,O$4,'Prima Nota USCITE'!$D$5:$D$2000,$C124)</f>
        <v>0</v>
      </c>
      <c r="P124" s="382">
        <f>SUMIFS('Prima Nota USCITE'!$H$5:$H$2000,'Prima Nota USCITE'!$C$5:$C$2000,P$4,'Prima Nota USCITE'!$D$5:$D$2000,$C124)</f>
        <v>0</v>
      </c>
      <c r="Q124" s="383">
        <f t="shared" si="16"/>
        <v>0</v>
      </c>
      <c r="R124" s="136"/>
    </row>
    <row r="125" spans="1:18" ht="14.25">
      <c r="A125" s="407"/>
      <c r="B125" s="329"/>
      <c r="C125" s="410">
        <f t="shared" si="23"/>
        <v>0</v>
      </c>
      <c r="D125" s="491"/>
      <c r="E125" s="382">
        <f>SUMIFS('Prima Nota USCITE'!$H$5:$H$2000,'Prima Nota USCITE'!$C$5:$C$2000,E$4,'Prima Nota USCITE'!$D$5:$D$2000,$C125)</f>
        <v>0</v>
      </c>
      <c r="F125" s="382">
        <f>SUMIFS('Prima Nota USCITE'!$H$5:$H$2000,'Prima Nota USCITE'!$C$5:$C$2000,F$4,'Prima Nota USCITE'!$D$5:$D$2000,$C125)</f>
        <v>0</v>
      </c>
      <c r="G125" s="382">
        <f>SUMIFS('Prima Nota USCITE'!$H$5:$H$2000,'Prima Nota USCITE'!$C$5:$C$2000,G$4,'Prima Nota USCITE'!$D$5:$D$2000,$C125)</f>
        <v>0</v>
      </c>
      <c r="H125" s="382">
        <f>SUMIFS('Prima Nota USCITE'!$H$5:$H$2000,'Prima Nota USCITE'!$C$5:$C$2000,H$4,'Prima Nota USCITE'!$D$5:$D$2000,$C125)</f>
        <v>0</v>
      </c>
      <c r="I125" s="382">
        <f>SUMIFS('Prima Nota USCITE'!$H$5:$H$2000,'Prima Nota USCITE'!$C$5:$C$2000,I$4,'Prima Nota USCITE'!$D$5:$D$2000,$C125)</f>
        <v>0</v>
      </c>
      <c r="J125" s="382">
        <f>SUMIFS('Prima Nota USCITE'!$H$5:$H$2000,'Prima Nota USCITE'!$C$5:$C$2000,J$4,'Prima Nota USCITE'!$D$5:$D$2000,$C125)</f>
        <v>0</v>
      </c>
      <c r="K125" s="382">
        <f>SUMIFS('Prima Nota USCITE'!$H$5:$H$2000,'Prima Nota USCITE'!$C$5:$C$2000,K$4,'Prima Nota USCITE'!$D$5:$D$2000,$C125)</f>
        <v>0</v>
      </c>
      <c r="L125" s="382">
        <f>SUMIFS('Prima Nota USCITE'!$H$5:$H$2000,'Prima Nota USCITE'!$C$5:$C$2000,L$4,'Prima Nota USCITE'!$D$5:$D$2000,$C125)</f>
        <v>0</v>
      </c>
      <c r="M125" s="382">
        <f>SUMIFS('Prima Nota USCITE'!$H$5:$H$2000,'Prima Nota USCITE'!$C$5:$C$2000,M$4,'Prima Nota USCITE'!$D$5:$D$2000,$C125)</f>
        <v>0</v>
      </c>
      <c r="N125" s="382">
        <f>SUMIFS('Prima Nota USCITE'!$H$5:$H$2000,'Prima Nota USCITE'!$C$5:$C$2000,N$4,'Prima Nota USCITE'!$D$5:$D$2000,$C125)</f>
        <v>0</v>
      </c>
      <c r="O125" s="382">
        <f>SUMIFS('Prima Nota USCITE'!$H$5:$H$2000,'Prima Nota USCITE'!$C$5:$C$2000,O$4,'Prima Nota USCITE'!$D$5:$D$2000,$C125)</f>
        <v>0</v>
      </c>
      <c r="P125" s="382">
        <f>SUMIFS('Prima Nota USCITE'!$H$5:$H$2000,'Prima Nota USCITE'!$C$5:$C$2000,P$4,'Prima Nota USCITE'!$D$5:$D$2000,$C125)</f>
        <v>0</v>
      </c>
      <c r="Q125" s="383">
        <f t="shared" si="16"/>
        <v>0</v>
      </c>
      <c r="R125" s="136"/>
    </row>
    <row r="126" spans="1:18" ht="14.25">
      <c r="A126" s="407"/>
      <c r="B126" s="329"/>
      <c r="C126" s="410">
        <f t="shared" si="23"/>
        <v>0</v>
      </c>
      <c r="D126" s="491"/>
      <c r="E126" s="382">
        <f>SUMIFS('Prima Nota USCITE'!$H$5:$H$2000,'Prima Nota USCITE'!$C$5:$C$2000,E$4,'Prima Nota USCITE'!$D$5:$D$2000,$C126)</f>
        <v>0</v>
      </c>
      <c r="F126" s="382">
        <f>SUMIFS('Prima Nota USCITE'!$H$5:$H$2000,'Prima Nota USCITE'!$C$5:$C$2000,F$4,'Prima Nota USCITE'!$D$5:$D$2000,$C126)</f>
        <v>0</v>
      </c>
      <c r="G126" s="382">
        <f>SUMIFS('Prima Nota USCITE'!$H$5:$H$2000,'Prima Nota USCITE'!$C$5:$C$2000,G$4,'Prima Nota USCITE'!$D$5:$D$2000,$C126)</f>
        <v>0</v>
      </c>
      <c r="H126" s="382">
        <f>SUMIFS('Prima Nota USCITE'!$H$5:$H$2000,'Prima Nota USCITE'!$C$5:$C$2000,H$4,'Prima Nota USCITE'!$D$5:$D$2000,$C126)</f>
        <v>0</v>
      </c>
      <c r="I126" s="382">
        <f>SUMIFS('Prima Nota USCITE'!$H$5:$H$2000,'Prima Nota USCITE'!$C$5:$C$2000,I$4,'Prima Nota USCITE'!$D$5:$D$2000,$C126)</f>
        <v>0</v>
      </c>
      <c r="J126" s="382">
        <f>SUMIFS('Prima Nota USCITE'!$H$5:$H$2000,'Prima Nota USCITE'!$C$5:$C$2000,J$4,'Prima Nota USCITE'!$D$5:$D$2000,$C126)</f>
        <v>0</v>
      </c>
      <c r="K126" s="382">
        <f>SUMIFS('Prima Nota USCITE'!$H$5:$H$2000,'Prima Nota USCITE'!$C$5:$C$2000,K$4,'Prima Nota USCITE'!$D$5:$D$2000,$C126)</f>
        <v>0</v>
      </c>
      <c r="L126" s="382">
        <f>SUMIFS('Prima Nota USCITE'!$H$5:$H$2000,'Prima Nota USCITE'!$C$5:$C$2000,L$4,'Prima Nota USCITE'!$D$5:$D$2000,$C126)</f>
        <v>0</v>
      </c>
      <c r="M126" s="382">
        <f>SUMIFS('Prima Nota USCITE'!$H$5:$H$2000,'Prima Nota USCITE'!$C$5:$C$2000,M$4,'Prima Nota USCITE'!$D$5:$D$2000,$C126)</f>
        <v>0</v>
      </c>
      <c r="N126" s="382">
        <f>SUMIFS('Prima Nota USCITE'!$H$5:$H$2000,'Prima Nota USCITE'!$C$5:$C$2000,N$4,'Prima Nota USCITE'!$D$5:$D$2000,$C126)</f>
        <v>0</v>
      </c>
      <c r="O126" s="382">
        <f>SUMIFS('Prima Nota USCITE'!$H$5:$H$2000,'Prima Nota USCITE'!$C$5:$C$2000,O$4,'Prima Nota USCITE'!$D$5:$D$2000,$C126)</f>
        <v>0</v>
      </c>
      <c r="P126" s="382">
        <f>SUMIFS('Prima Nota USCITE'!$H$5:$H$2000,'Prima Nota USCITE'!$C$5:$C$2000,P$4,'Prima Nota USCITE'!$D$5:$D$2000,$C126)</f>
        <v>0</v>
      </c>
      <c r="Q126" s="383">
        <f t="shared" si="16"/>
        <v>0</v>
      </c>
      <c r="R126" s="136"/>
    </row>
    <row r="127" spans="1:18" ht="14.25">
      <c r="A127" s="407"/>
      <c r="B127" s="329"/>
      <c r="C127" s="410">
        <f t="shared" si="23"/>
        <v>0</v>
      </c>
      <c r="D127" s="491"/>
      <c r="E127" s="382">
        <f>SUMIFS('Prima Nota USCITE'!$H$5:$H$2000,'Prima Nota USCITE'!$C$5:$C$2000,E$4,'Prima Nota USCITE'!$D$5:$D$2000,$C127)</f>
        <v>0</v>
      </c>
      <c r="F127" s="382">
        <f>SUMIFS('Prima Nota USCITE'!$H$5:$H$2000,'Prima Nota USCITE'!$C$5:$C$2000,F$4,'Prima Nota USCITE'!$D$5:$D$2000,$C127)</f>
        <v>0</v>
      </c>
      <c r="G127" s="382">
        <f>SUMIFS('Prima Nota USCITE'!$H$5:$H$2000,'Prima Nota USCITE'!$C$5:$C$2000,G$4,'Prima Nota USCITE'!$D$5:$D$2000,$C127)</f>
        <v>0</v>
      </c>
      <c r="H127" s="382">
        <f>SUMIFS('Prima Nota USCITE'!$H$5:$H$2000,'Prima Nota USCITE'!$C$5:$C$2000,H$4,'Prima Nota USCITE'!$D$5:$D$2000,$C127)</f>
        <v>0</v>
      </c>
      <c r="I127" s="382">
        <f>SUMIFS('Prima Nota USCITE'!$H$5:$H$2000,'Prima Nota USCITE'!$C$5:$C$2000,I$4,'Prima Nota USCITE'!$D$5:$D$2000,$C127)</f>
        <v>0</v>
      </c>
      <c r="J127" s="382">
        <f>SUMIFS('Prima Nota USCITE'!$H$5:$H$2000,'Prima Nota USCITE'!$C$5:$C$2000,J$4,'Prima Nota USCITE'!$D$5:$D$2000,$C127)</f>
        <v>0</v>
      </c>
      <c r="K127" s="382">
        <f>SUMIFS('Prima Nota USCITE'!$H$5:$H$2000,'Prima Nota USCITE'!$C$5:$C$2000,K$4,'Prima Nota USCITE'!$D$5:$D$2000,$C127)</f>
        <v>0</v>
      </c>
      <c r="L127" s="382">
        <f>SUMIFS('Prima Nota USCITE'!$H$5:$H$2000,'Prima Nota USCITE'!$C$5:$C$2000,L$4,'Prima Nota USCITE'!$D$5:$D$2000,$C127)</f>
        <v>0</v>
      </c>
      <c r="M127" s="382">
        <f>SUMIFS('Prima Nota USCITE'!$H$5:$H$2000,'Prima Nota USCITE'!$C$5:$C$2000,M$4,'Prima Nota USCITE'!$D$5:$D$2000,$C127)</f>
        <v>0</v>
      </c>
      <c r="N127" s="382">
        <f>SUMIFS('Prima Nota USCITE'!$H$5:$H$2000,'Prima Nota USCITE'!$C$5:$C$2000,N$4,'Prima Nota USCITE'!$D$5:$D$2000,$C127)</f>
        <v>0</v>
      </c>
      <c r="O127" s="382">
        <f>SUMIFS('Prima Nota USCITE'!$H$5:$H$2000,'Prima Nota USCITE'!$C$5:$C$2000,O$4,'Prima Nota USCITE'!$D$5:$D$2000,$C127)</f>
        <v>0</v>
      </c>
      <c r="P127" s="382">
        <f>SUMIFS('Prima Nota USCITE'!$H$5:$H$2000,'Prima Nota USCITE'!$C$5:$C$2000,P$4,'Prima Nota USCITE'!$D$5:$D$2000,$C127)</f>
        <v>0</v>
      </c>
      <c r="Q127" s="383">
        <f t="shared" si="16"/>
        <v>0</v>
      </c>
      <c r="R127" s="136"/>
    </row>
    <row r="128" spans="1:18" ht="14.25">
      <c r="A128" s="407"/>
      <c r="B128" s="329"/>
      <c r="C128" s="410">
        <f t="shared" si="23"/>
        <v>0</v>
      </c>
      <c r="D128" s="491"/>
      <c r="E128" s="382">
        <f>SUMIFS('Prima Nota USCITE'!$H$5:$H$2000,'Prima Nota USCITE'!$C$5:$C$2000,E$4,'Prima Nota USCITE'!$D$5:$D$2000,$C128)</f>
        <v>0</v>
      </c>
      <c r="F128" s="382">
        <f>SUMIFS('Prima Nota USCITE'!$H$5:$H$2000,'Prima Nota USCITE'!$C$5:$C$2000,F$4,'Prima Nota USCITE'!$D$5:$D$2000,$C128)</f>
        <v>0</v>
      </c>
      <c r="G128" s="382">
        <f>SUMIFS('Prima Nota USCITE'!$H$5:$H$2000,'Prima Nota USCITE'!$C$5:$C$2000,G$4,'Prima Nota USCITE'!$D$5:$D$2000,$C128)</f>
        <v>0</v>
      </c>
      <c r="H128" s="382">
        <f>SUMIFS('Prima Nota USCITE'!$H$5:$H$2000,'Prima Nota USCITE'!$C$5:$C$2000,H$4,'Prima Nota USCITE'!$D$5:$D$2000,$C128)</f>
        <v>0</v>
      </c>
      <c r="I128" s="382">
        <f>SUMIFS('Prima Nota USCITE'!$H$5:$H$2000,'Prima Nota USCITE'!$C$5:$C$2000,I$4,'Prima Nota USCITE'!$D$5:$D$2000,$C128)</f>
        <v>0</v>
      </c>
      <c r="J128" s="382">
        <f>SUMIFS('Prima Nota USCITE'!$H$5:$H$2000,'Prima Nota USCITE'!$C$5:$C$2000,J$4,'Prima Nota USCITE'!$D$5:$D$2000,$C128)</f>
        <v>0</v>
      </c>
      <c r="K128" s="382">
        <f>SUMIFS('Prima Nota USCITE'!$H$5:$H$2000,'Prima Nota USCITE'!$C$5:$C$2000,K$4,'Prima Nota USCITE'!$D$5:$D$2000,$C128)</f>
        <v>0</v>
      </c>
      <c r="L128" s="382">
        <f>SUMIFS('Prima Nota USCITE'!$H$5:$H$2000,'Prima Nota USCITE'!$C$5:$C$2000,L$4,'Prima Nota USCITE'!$D$5:$D$2000,$C128)</f>
        <v>0</v>
      </c>
      <c r="M128" s="382">
        <f>SUMIFS('Prima Nota USCITE'!$H$5:$H$2000,'Prima Nota USCITE'!$C$5:$C$2000,M$4,'Prima Nota USCITE'!$D$5:$D$2000,$C128)</f>
        <v>0</v>
      </c>
      <c r="N128" s="382">
        <f>SUMIFS('Prima Nota USCITE'!$H$5:$H$2000,'Prima Nota USCITE'!$C$5:$C$2000,N$4,'Prima Nota USCITE'!$D$5:$D$2000,$C128)</f>
        <v>0</v>
      </c>
      <c r="O128" s="382">
        <f>SUMIFS('Prima Nota USCITE'!$H$5:$H$2000,'Prima Nota USCITE'!$C$5:$C$2000,O$4,'Prima Nota USCITE'!$D$5:$D$2000,$C128)</f>
        <v>0</v>
      </c>
      <c r="P128" s="382">
        <f>SUMIFS('Prima Nota USCITE'!$H$5:$H$2000,'Prima Nota USCITE'!$C$5:$C$2000,P$4,'Prima Nota USCITE'!$D$5:$D$2000,$C128)</f>
        <v>0</v>
      </c>
      <c r="Q128" s="383">
        <f t="shared" si="16"/>
        <v>0</v>
      </c>
      <c r="R128" s="136"/>
    </row>
    <row r="129" spans="1:18" ht="14.25">
      <c r="A129" s="407"/>
      <c r="B129" s="329"/>
      <c r="C129" s="410">
        <f t="shared" si="23"/>
        <v>0</v>
      </c>
      <c r="D129" s="491" t="s">
        <v>212</v>
      </c>
      <c r="E129" s="382">
        <f>SUMIFS('Prima Nota USCITE'!$H$5:$H$2000,'Prima Nota USCITE'!$C$5:$C$2000,E$4,'Prima Nota USCITE'!$D$5:$D$2000,$C129)</f>
        <v>0</v>
      </c>
      <c r="F129" s="382">
        <f>SUMIFS('Prima Nota USCITE'!$H$5:$H$2000,'Prima Nota USCITE'!$C$5:$C$2000,F$4,'Prima Nota USCITE'!$D$5:$D$2000,$C129)</f>
        <v>0</v>
      </c>
      <c r="G129" s="382">
        <f>SUMIFS('Prima Nota USCITE'!$H$5:$H$2000,'Prima Nota USCITE'!$C$5:$C$2000,G$4,'Prima Nota USCITE'!$D$5:$D$2000,$C129)</f>
        <v>0</v>
      </c>
      <c r="H129" s="382">
        <f>SUMIFS('Prima Nota USCITE'!$H$5:$H$2000,'Prima Nota USCITE'!$C$5:$C$2000,H$4,'Prima Nota USCITE'!$D$5:$D$2000,$C129)</f>
        <v>0</v>
      </c>
      <c r="I129" s="382">
        <f>SUMIFS('Prima Nota USCITE'!$H$5:$H$2000,'Prima Nota USCITE'!$C$5:$C$2000,I$4,'Prima Nota USCITE'!$D$5:$D$2000,$C129)</f>
        <v>0</v>
      </c>
      <c r="J129" s="382">
        <f>SUMIFS('Prima Nota USCITE'!$H$5:$H$2000,'Prima Nota USCITE'!$C$5:$C$2000,J$4,'Prima Nota USCITE'!$D$5:$D$2000,$C129)</f>
        <v>0</v>
      </c>
      <c r="K129" s="382">
        <f>SUMIFS('Prima Nota USCITE'!$H$5:$H$2000,'Prima Nota USCITE'!$C$5:$C$2000,K$4,'Prima Nota USCITE'!$D$5:$D$2000,$C129)</f>
        <v>0</v>
      </c>
      <c r="L129" s="382">
        <f>SUMIFS('Prima Nota USCITE'!$H$5:$H$2000,'Prima Nota USCITE'!$C$5:$C$2000,L$4,'Prima Nota USCITE'!$D$5:$D$2000,$C129)</f>
        <v>0</v>
      </c>
      <c r="M129" s="382">
        <f>SUMIFS('Prima Nota USCITE'!$H$5:$H$2000,'Prima Nota USCITE'!$C$5:$C$2000,M$4,'Prima Nota USCITE'!$D$5:$D$2000,$C129)</f>
        <v>0</v>
      </c>
      <c r="N129" s="382">
        <f>SUMIFS('Prima Nota USCITE'!$H$5:$H$2000,'Prima Nota USCITE'!$C$5:$C$2000,N$4,'Prima Nota USCITE'!$D$5:$D$2000,$C129)</f>
        <v>0</v>
      </c>
      <c r="O129" s="382">
        <f>SUMIFS('Prima Nota USCITE'!$H$5:$H$2000,'Prima Nota USCITE'!$C$5:$C$2000,O$4,'Prima Nota USCITE'!$D$5:$D$2000,$C129)</f>
        <v>0</v>
      </c>
      <c r="P129" s="382">
        <f>SUMIFS('Prima Nota USCITE'!$H$5:$H$2000,'Prima Nota USCITE'!$C$5:$C$2000,P$4,'Prima Nota USCITE'!$D$5:$D$2000,$C129)</f>
        <v>0</v>
      </c>
      <c r="Q129" s="383">
        <f t="shared" si="16"/>
        <v>0</v>
      </c>
      <c r="R129" s="136"/>
    </row>
    <row r="130" spans="1:18" ht="15" thickBot="1">
      <c r="A130" s="407"/>
      <c r="B130" s="329"/>
      <c r="C130" s="410">
        <f t="shared" si="23"/>
        <v>0</v>
      </c>
      <c r="D130" s="491" t="s">
        <v>85</v>
      </c>
      <c r="E130" s="382">
        <f>SUMIFS('Prima Nota USCITE'!$H$5:$H$2000,'Prima Nota USCITE'!$C$5:$C$2000,E$4,'Prima Nota USCITE'!$D$5:$D$2000,$C130)</f>
        <v>0</v>
      </c>
      <c r="F130" s="382">
        <f>SUMIFS('Prima Nota USCITE'!$H$5:$H$2000,'Prima Nota USCITE'!$C$5:$C$2000,F$4,'Prima Nota USCITE'!$D$5:$D$2000,$C130)</f>
        <v>0</v>
      </c>
      <c r="G130" s="382">
        <f>SUMIFS('Prima Nota USCITE'!$H$5:$H$2000,'Prima Nota USCITE'!$C$5:$C$2000,G$4,'Prima Nota USCITE'!$D$5:$D$2000,$C130)</f>
        <v>0</v>
      </c>
      <c r="H130" s="382">
        <f>SUMIFS('Prima Nota USCITE'!$H$5:$H$2000,'Prima Nota USCITE'!$C$5:$C$2000,H$4,'Prima Nota USCITE'!$D$5:$D$2000,$C130)</f>
        <v>0</v>
      </c>
      <c r="I130" s="382">
        <f>SUMIFS('Prima Nota USCITE'!$H$5:$H$2000,'Prima Nota USCITE'!$C$5:$C$2000,I$4,'Prima Nota USCITE'!$D$5:$D$2000,$C130)</f>
        <v>0</v>
      </c>
      <c r="J130" s="382">
        <f>SUMIFS('Prima Nota USCITE'!$H$5:$H$2000,'Prima Nota USCITE'!$C$5:$C$2000,J$4,'Prima Nota USCITE'!$D$5:$D$2000,$C130)</f>
        <v>0</v>
      </c>
      <c r="K130" s="382">
        <f>SUMIFS('Prima Nota USCITE'!$H$5:$H$2000,'Prima Nota USCITE'!$C$5:$C$2000,K$4,'Prima Nota USCITE'!$D$5:$D$2000,$C130)</f>
        <v>0</v>
      </c>
      <c r="L130" s="382">
        <f>SUMIFS('Prima Nota USCITE'!$H$5:$H$2000,'Prima Nota USCITE'!$C$5:$C$2000,L$4,'Prima Nota USCITE'!$D$5:$D$2000,$C130)</f>
        <v>0</v>
      </c>
      <c r="M130" s="382">
        <f>SUMIFS('Prima Nota USCITE'!$H$5:$H$2000,'Prima Nota USCITE'!$C$5:$C$2000,M$4,'Prima Nota USCITE'!$D$5:$D$2000,$C130)</f>
        <v>0</v>
      </c>
      <c r="N130" s="382">
        <f>SUMIFS('Prima Nota USCITE'!$H$5:$H$2000,'Prima Nota USCITE'!$C$5:$C$2000,N$4,'Prima Nota USCITE'!$D$5:$D$2000,$C130)</f>
        <v>0</v>
      </c>
      <c r="O130" s="382">
        <f>SUMIFS('Prima Nota USCITE'!$H$5:$H$2000,'Prima Nota USCITE'!$C$5:$C$2000,O$4,'Prima Nota USCITE'!$D$5:$D$2000,$C130)</f>
        <v>0</v>
      </c>
      <c r="P130" s="382">
        <f>SUMIFS('Prima Nota USCITE'!$H$5:$H$2000,'Prima Nota USCITE'!$C$5:$C$2000,P$4,'Prima Nota USCITE'!$D$5:$D$2000,$C130)</f>
        <v>0</v>
      </c>
      <c r="Q130" s="383">
        <f t="shared" si="16"/>
        <v>0</v>
      </c>
      <c r="R130" s="136"/>
    </row>
    <row r="131" spans="1:18" s="297" customFormat="1" ht="16.5" thickTop="1" thickBot="1">
      <c r="A131" s="406"/>
      <c r="B131" s="323">
        <v>15</v>
      </c>
      <c r="C131" s="357"/>
      <c r="D131" s="384" t="s">
        <v>215</v>
      </c>
      <c r="E131" s="385">
        <f>SUM(E$122:E$130)</f>
        <v>0</v>
      </c>
      <c r="F131" s="385">
        <f t="shared" ref="F131:P131" si="24">SUM(F$122:F$130)</f>
        <v>0</v>
      </c>
      <c r="G131" s="385">
        <f t="shared" si="24"/>
        <v>0</v>
      </c>
      <c r="H131" s="385">
        <f t="shared" si="24"/>
        <v>0</v>
      </c>
      <c r="I131" s="385">
        <f t="shared" si="24"/>
        <v>0</v>
      </c>
      <c r="J131" s="385">
        <f t="shared" si="24"/>
        <v>0</v>
      </c>
      <c r="K131" s="385">
        <f t="shared" si="24"/>
        <v>0</v>
      </c>
      <c r="L131" s="385">
        <f t="shared" si="24"/>
        <v>0</v>
      </c>
      <c r="M131" s="385">
        <f t="shared" si="24"/>
        <v>0</v>
      </c>
      <c r="N131" s="385">
        <f t="shared" si="24"/>
        <v>0</v>
      </c>
      <c r="O131" s="385">
        <f t="shared" si="24"/>
        <v>0</v>
      </c>
      <c r="P131" s="385">
        <f t="shared" si="24"/>
        <v>0</v>
      </c>
      <c r="Q131" s="386">
        <f t="shared" si="16"/>
        <v>0</v>
      </c>
      <c r="R131" s="387">
        <f>SUM(Q122:Q130)</f>
        <v>0</v>
      </c>
    </row>
    <row r="132" spans="1:18" ht="16.5" thickTop="1" thickBot="1">
      <c r="A132" s="408"/>
      <c r="B132" s="395"/>
      <c r="C132" s="394"/>
      <c r="D132" s="379" t="s">
        <v>216</v>
      </c>
      <c r="E132" s="380"/>
      <c r="F132" s="380"/>
      <c r="G132" s="380"/>
      <c r="H132" s="380"/>
      <c r="I132" s="380"/>
      <c r="J132" s="380"/>
      <c r="K132" s="380"/>
      <c r="L132" s="380"/>
      <c r="M132" s="380"/>
      <c r="N132" s="380"/>
      <c r="O132" s="380"/>
      <c r="P132" s="380"/>
      <c r="Q132" s="381"/>
      <c r="R132" s="136"/>
    </row>
    <row r="133" spans="1:18" ht="16.5" thickTop="1" thickBot="1">
      <c r="A133" s="408"/>
      <c r="B133" s="395">
        <v>16</v>
      </c>
      <c r="C133" s="409">
        <v>16</v>
      </c>
      <c r="D133" s="389" t="s">
        <v>217</v>
      </c>
      <c r="E133" s="380">
        <f>SUMIFS('Prima Nota USCITE'!$H$5:$H$2000,'Prima Nota USCITE'!$C$5:$C$2000,E$4,'Prima Nota USCITE'!$D$5:$D$2000,$C133)</f>
        <v>0</v>
      </c>
      <c r="F133" s="380">
        <f>SUMIFS('Prima Nota USCITE'!$H$5:$H$2000,'Prima Nota USCITE'!$C$5:$C$2000,F$4,'Prima Nota USCITE'!$D$5:$D$2000,$C133)</f>
        <v>0</v>
      </c>
      <c r="G133" s="380">
        <f>SUMIFS('Prima Nota USCITE'!$H$5:$H$2000,'Prima Nota USCITE'!$C$5:$C$2000,G$4,'Prima Nota USCITE'!$D$5:$D$2000,$C133)</f>
        <v>0</v>
      </c>
      <c r="H133" s="380">
        <f>SUMIFS('Prima Nota USCITE'!$H$5:$H$2000,'Prima Nota USCITE'!$C$5:$C$2000,H$4,'Prima Nota USCITE'!$D$5:$D$2000,$C133)</f>
        <v>0</v>
      </c>
      <c r="I133" s="380">
        <f>SUMIFS('Prima Nota USCITE'!$H$5:$H$2000,'Prima Nota USCITE'!$C$5:$C$2000,I$4,'Prima Nota USCITE'!$D$5:$D$2000,$C133)</f>
        <v>0</v>
      </c>
      <c r="J133" s="380">
        <f>SUMIFS('Prima Nota USCITE'!$H$5:$H$2000,'Prima Nota USCITE'!$C$5:$C$2000,J$4,'Prima Nota USCITE'!$D$5:$D$2000,$C133)</f>
        <v>0</v>
      </c>
      <c r="K133" s="380">
        <f>SUMIFS('Prima Nota USCITE'!$H$5:$H$2000,'Prima Nota USCITE'!$C$5:$C$2000,K$4,'Prima Nota USCITE'!$D$5:$D$2000,$C133)</f>
        <v>0</v>
      </c>
      <c r="L133" s="380">
        <f>SUMIFS('Prima Nota USCITE'!$H$5:$H$2000,'Prima Nota USCITE'!$C$5:$C$2000,L$4,'Prima Nota USCITE'!$D$5:$D$2000,$C133)</f>
        <v>0</v>
      </c>
      <c r="M133" s="380">
        <f>SUMIFS('Prima Nota USCITE'!$H$5:$H$2000,'Prima Nota USCITE'!$C$5:$C$2000,M$4,'Prima Nota USCITE'!$D$5:$D$2000,$C133)</f>
        <v>0</v>
      </c>
      <c r="N133" s="380">
        <f>SUMIFS('Prima Nota USCITE'!$H$5:$H$2000,'Prima Nota USCITE'!$C$5:$C$2000,N$4,'Prima Nota USCITE'!$D$5:$D$2000,$C133)</f>
        <v>0</v>
      </c>
      <c r="O133" s="380">
        <f>SUMIFS('Prima Nota USCITE'!$H$5:$H$2000,'Prima Nota USCITE'!$C$5:$C$2000,O$4,'Prima Nota USCITE'!$D$5:$D$2000,$C133)</f>
        <v>0</v>
      </c>
      <c r="P133" s="380">
        <f>SUMIFS('Prima Nota USCITE'!$H$5:$H$2000,'Prima Nota USCITE'!$C$5:$C$2000,P$4,'Prima Nota USCITE'!$D$5:$D$2000,$C133)</f>
        <v>0</v>
      </c>
      <c r="Q133" s="381">
        <f t="shared" ref="Q133:Q145" si="25">SUM(E133:P133)</f>
        <v>0</v>
      </c>
      <c r="R133" s="351"/>
    </row>
    <row r="134" spans="1:18" ht="16.5" thickTop="1" thickBot="1">
      <c r="A134" s="408"/>
      <c r="B134" s="395">
        <v>17</v>
      </c>
      <c r="C134" s="409">
        <v>17</v>
      </c>
      <c r="D134" s="389" t="s">
        <v>218</v>
      </c>
      <c r="E134" s="380">
        <f>SUMIFS('Prima Nota USCITE'!$H$5:$H$2000,'Prima Nota USCITE'!$C$5:$C$2000,E$4,'Prima Nota USCITE'!$D$5:$D$2000,$C134)</f>
        <v>0</v>
      </c>
      <c r="F134" s="380">
        <f>SUMIFS('Prima Nota USCITE'!$H$5:$H$2000,'Prima Nota USCITE'!$C$5:$C$2000,F$4,'Prima Nota USCITE'!$D$5:$D$2000,$C134)</f>
        <v>0</v>
      </c>
      <c r="G134" s="380">
        <f>SUMIFS('Prima Nota USCITE'!$H$5:$H$2000,'Prima Nota USCITE'!$C$5:$C$2000,G$4,'Prima Nota USCITE'!$D$5:$D$2000,$C134)</f>
        <v>0</v>
      </c>
      <c r="H134" s="380">
        <f>SUMIFS('Prima Nota USCITE'!$H$5:$H$2000,'Prima Nota USCITE'!$C$5:$C$2000,H$4,'Prima Nota USCITE'!$D$5:$D$2000,$C134)</f>
        <v>0</v>
      </c>
      <c r="I134" s="380">
        <f>SUMIFS('Prima Nota USCITE'!$H$5:$H$2000,'Prima Nota USCITE'!$C$5:$C$2000,I$4,'Prima Nota USCITE'!$D$5:$D$2000,$C134)</f>
        <v>0</v>
      </c>
      <c r="J134" s="380">
        <f>SUMIFS('Prima Nota USCITE'!$H$5:$H$2000,'Prima Nota USCITE'!$C$5:$C$2000,J$4,'Prima Nota USCITE'!$D$5:$D$2000,$C134)</f>
        <v>0</v>
      </c>
      <c r="K134" s="380">
        <f>SUMIFS('Prima Nota USCITE'!$H$5:$H$2000,'Prima Nota USCITE'!$C$5:$C$2000,K$4,'Prima Nota USCITE'!$D$5:$D$2000,$C134)</f>
        <v>0</v>
      </c>
      <c r="L134" s="380">
        <f>SUMIFS('Prima Nota USCITE'!$H$5:$H$2000,'Prima Nota USCITE'!$C$5:$C$2000,L$4,'Prima Nota USCITE'!$D$5:$D$2000,$C134)</f>
        <v>0</v>
      </c>
      <c r="M134" s="380">
        <f>SUMIFS('Prima Nota USCITE'!$H$5:$H$2000,'Prima Nota USCITE'!$C$5:$C$2000,M$4,'Prima Nota USCITE'!$D$5:$D$2000,$C134)</f>
        <v>0</v>
      </c>
      <c r="N134" s="380">
        <f>SUMIFS('Prima Nota USCITE'!$H$5:$H$2000,'Prima Nota USCITE'!$C$5:$C$2000,N$4,'Prima Nota USCITE'!$D$5:$D$2000,$C134)</f>
        <v>0</v>
      </c>
      <c r="O134" s="380">
        <f>SUMIFS('Prima Nota USCITE'!$H$5:$H$2000,'Prima Nota USCITE'!$C$5:$C$2000,O$4,'Prima Nota USCITE'!$D$5:$D$2000,$C134)</f>
        <v>0</v>
      </c>
      <c r="P134" s="380">
        <f>SUMIFS('Prima Nota USCITE'!$H$5:$H$2000,'Prima Nota USCITE'!$C$5:$C$2000,P$4,'Prima Nota USCITE'!$D$5:$D$2000,$C134)</f>
        <v>0</v>
      </c>
      <c r="Q134" s="381">
        <f t="shared" si="25"/>
        <v>0</v>
      </c>
      <c r="R134" s="351"/>
    </row>
    <row r="135" spans="1:18" ht="27" thickTop="1" thickBot="1">
      <c r="A135" s="408"/>
      <c r="B135" s="395">
        <v>18</v>
      </c>
      <c r="C135" s="409">
        <v>18</v>
      </c>
      <c r="D135" s="402" t="s">
        <v>219</v>
      </c>
      <c r="E135" s="380">
        <f>SUMIFS('Prima Nota USCITE'!$H$5:$H$2000,'Prima Nota USCITE'!$C$5:$C$2000,E$4,'Prima Nota USCITE'!$D$5:$D$2000,$C135)</f>
        <v>0</v>
      </c>
      <c r="F135" s="380">
        <f>SUMIFS('Prima Nota USCITE'!$H$5:$H$2000,'Prima Nota USCITE'!$C$5:$C$2000,F$4,'Prima Nota USCITE'!$D$5:$D$2000,$C135)</f>
        <v>0</v>
      </c>
      <c r="G135" s="380">
        <f>SUMIFS('Prima Nota USCITE'!$H$5:$H$2000,'Prima Nota USCITE'!$C$5:$C$2000,G$4,'Prima Nota USCITE'!$D$5:$D$2000,$C135)</f>
        <v>0</v>
      </c>
      <c r="H135" s="380">
        <f>SUMIFS('Prima Nota USCITE'!$H$5:$H$2000,'Prima Nota USCITE'!$C$5:$C$2000,H$4,'Prima Nota USCITE'!$D$5:$D$2000,$C135)</f>
        <v>0</v>
      </c>
      <c r="I135" s="380">
        <f>SUMIFS('Prima Nota USCITE'!$H$5:$H$2000,'Prima Nota USCITE'!$C$5:$C$2000,I$4,'Prima Nota USCITE'!$D$5:$D$2000,$C135)</f>
        <v>0</v>
      </c>
      <c r="J135" s="380">
        <f>SUMIFS('Prima Nota USCITE'!$H$5:$H$2000,'Prima Nota USCITE'!$C$5:$C$2000,J$4,'Prima Nota USCITE'!$D$5:$D$2000,$C135)</f>
        <v>0</v>
      </c>
      <c r="K135" s="380">
        <f>SUMIFS('Prima Nota USCITE'!$H$5:$H$2000,'Prima Nota USCITE'!$C$5:$C$2000,K$4,'Prima Nota USCITE'!$D$5:$D$2000,$C135)</f>
        <v>0</v>
      </c>
      <c r="L135" s="380">
        <f>SUMIFS('Prima Nota USCITE'!$H$5:$H$2000,'Prima Nota USCITE'!$C$5:$C$2000,L$4,'Prima Nota USCITE'!$D$5:$D$2000,$C135)</f>
        <v>0</v>
      </c>
      <c r="M135" s="380">
        <f>SUMIFS('Prima Nota USCITE'!$H$5:$H$2000,'Prima Nota USCITE'!$C$5:$C$2000,M$4,'Prima Nota USCITE'!$D$5:$D$2000,$C135)</f>
        <v>0</v>
      </c>
      <c r="N135" s="380">
        <f>SUMIFS('Prima Nota USCITE'!$H$5:$H$2000,'Prima Nota USCITE'!$C$5:$C$2000,N$4,'Prima Nota USCITE'!$D$5:$D$2000,$C135)</f>
        <v>0</v>
      </c>
      <c r="O135" s="380">
        <f>SUMIFS('Prima Nota USCITE'!$H$5:$H$2000,'Prima Nota USCITE'!$C$5:$C$2000,O$4,'Prima Nota USCITE'!$D$5:$D$2000,$C135)</f>
        <v>0</v>
      </c>
      <c r="P135" s="380">
        <f>SUMIFS('Prima Nota USCITE'!$H$5:$H$2000,'Prima Nota USCITE'!$C$5:$C$2000,P$4,'Prima Nota USCITE'!$D$5:$D$2000,$C135)</f>
        <v>0</v>
      </c>
      <c r="Q135" s="381">
        <f t="shared" si="25"/>
        <v>0</v>
      </c>
      <c r="R135" s="351"/>
    </row>
    <row r="136" spans="1:18" ht="27" thickTop="1" thickBot="1">
      <c r="A136" s="408"/>
      <c r="B136" s="395">
        <v>19</v>
      </c>
      <c r="C136" s="409">
        <v>19</v>
      </c>
      <c r="D136" s="402" t="s">
        <v>220</v>
      </c>
      <c r="E136" s="380">
        <f>SUMIFS('Prima Nota USCITE'!$H$5:$H$2000,'Prima Nota USCITE'!$C$5:$C$2000,E$4,'Prima Nota USCITE'!$D$5:$D$2000,$C136)</f>
        <v>0</v>
      </c>
      <c r="F136" s="380">
        <f>SUMIFS('Prima Nota USCITE'!$H$5:$H$2000,'Prima Nota USCITE'!$C$5:$C$2000,F$4,'Prima Nota USCITE'!$D$5:$D$2000,$C136)</f>
        <v>0</v>
      </c>
      <c r="G136" s="380">
        <f>SUMIFS('Prima Nota USCITE'!$H$5:$H$2000,'Prima Nota USCITE'!$C$5:$C$2000,G$4,'Prima Nota USCITE'!$D$5:$D$2000,$C136)</f>
        <v>0</v>
      </c>
      <c r="H136" s="380">
        <f>SUMIFS('Prima Nota USCITE'!$H$5:$H$2000,'Prima Nota USCITE'!$C$5:$C$2000,H$4,'Prima Nota USCITE'!$D$5:$D$2000,$C136)</f>
        <v>0</v>
      </c>
      <c r="I136" s="380">
        <f>SUMIFS('Prima Nota USCITE'!$H$5:$H$2000,'Prima Nota USCITE'!$C$5:$C$2000,I$4,'Prima Nota USCITE'!$D$5:$D$2000,$C136)</f>
        <v>0</v>
      </c>
      <c r="J136" s="380">
        <f>SUMIFS('Prima Nota USCITE'!$H$5:$H$2000,'Prima Nota USCITE'!$C$5:$C$2000,J$4,'Prima Nota USCITE'!$D$5:$D$2000,$C136)</f>
        <v>0</v>
      </c>
      <c r="K136" s="380">
        <f>SUMIFS('Prima Nota USCITE'!$H$5:$H$2000,'Prima Nota USCITE'!$C$5:$C$2000,K$4,'Prima Nota USCITE'!$D$5:$D$2000,$C136)</f>
        <v>0</v>
      </c>
      <c r="L136" s="380">
        <f>SUMIFS('Prima Nota USCITE'!$H$5:$H$2000,'Prima Nota USCITE'!$C$5:$C$2000,L$4,'Prima Nota USCITE'!$D$5:$D$2000,$C136)</f>
        <v>0</v>
      </c>
      <c r="M136" s="380">
        <f>SUMIFS('Prima Nota USCITE'!$H$5:$H$2000,'Prima Nota USCITE'!$C$5:$C$2000,M$4,'Prima Nota USCITE'!$D$5:$D$2000,$C136)</f>
        <v>0</v>
      </c>
      <c r="N136" s="380">
        <f>SUMIFS('Prima Nota USCITE'!$H$5:$H$2000,'Prima Nota USCITE'!$C$5:$C$2000,N$4,'Prima Nota USCITE'!$D$5:$D$2000,$C136)</f>
        <v>0</v>
      </c>
      <c r="O136" s="380">
        <f>SUMIFS('Prima Nota USCITE'!$H$5:$H$2000,'Prima Nota USCITE'!$C$5:$C$2000,O$4,'Prima Nota USCITE'!$D$5:$D$2000,$C136)</f>
        <v>0</v>
      </c>
      <c r="P136" s="380">
        <f>SUMIFS('Prima Nota USCITE'!$H$5:$H$2000,'Prima Nota USCITE'!$C$5:$C$2000,P$4,'Prima Nota USCITE'!$D$5:$D$2000,$C136)</f>
        <v>0</v>
      </c>
      <c r="Q136" s="381">
        <f t="shared" si="25"/>
        <v>0</v>
      </c>
      <c r="R136" s="351"/>
    </row>
    <row r="137" spans="1:18" ht="27" thickTop="1" thickBot="1">
      <c r="A137" s="408"/>
      <c r="B137" s="395">
        <v>20</v>
      </c>
      <c r="C137" s="409">
        <v>20</v>
      </c>
      <c r="D137" s="402" t="s">
        <v>221</v>
      </c>
      <c r="E137" s="380">
        <f>SUMIFS('Prima Nota USCITE'!$H$5:$H$2000,'Prima Nota USCITE'!$C$5:$C$2000,E$4,'Prima Nota USCITE'!$D$5:$D$2000,$C137)</f>
        <v>0</v>
      </c>
      <c r="F137" s="380">
        <f>SUMIFS('Prima Nota USCITE'!$H$5:$H$2000,'Prima Nota USCITE'!$C$5:$C$2000,F$4,'Prima Nota USCITE'!$D$5:$D$2000,$C137)</f>
        <v>0</v>
      </c>
      <c r="G137" s="380">
        <f>SUMIFS('Prima Nota USCITE'!$H$5:$H$2000,'Prima Nota USCITE'!$C$5:$C$2000,G$4,'Prima Nota USCITE'!$D$5:$D$2000,$C137)</f>
        <v>0</v>
      </c>
      <c r="H137" s="380">
        <f>SUMIFS('Prima Nota USCITE'!$H$5:$H$2000,'Prima Nota USCITE'!$C$5:$C$2000,H$4,'Prima Nota USCITE'!$D$5:$D$2000,$C137)</f>
        <v>0</v>
      </c>
      <c r="I137" s="380">
        <f>SUMIFS('Prima Nota USCITE'!$H$5:$H$2000,'Prima Nota USCITE'!$C$5:$C$2000,I$4,'Prima Nota USCITE'!$D$5:$D$2000,$C137)</f>
        <v>0</v>
      </c>
      <c r="J137" s="380">
        <f>SUMIFS('Prima Nota USCITE'!$H$5:$H$2000,'Prima Nota USCITE'!$C$5:$C$2000,J$4,'Prima Nota USCITE'!$D$5:$D$2000,$C137)</f>
        <v>0</v>
      </c>
      <c r="K137" s="380">
        <f>SUMIFS('Prima Nota USCITE'!$H$5:$H$2000,'Prima Nota USCITE'!$C$5:$C$2000,K$4,'Prima Nota USCITE'!$D$5:$D$2000,$C137)</f>
        <v>0</v>
      </c>
      <c r="L137" s="380">
        <f>SUMIFS('Prima Nota USCITE'!$H$5:$H$2000,'Prima Nota USCITE'!$C$5:$C$2000,L$4,'Prima Nota USCITE'!$D$5:$D$2000,$C137)</f>
        <v>0</v>
      </c>
      <c r="M137" s="380">
        <f>SUMIFS('Prima Nota USCITE'!$H$5:$H$2000,'Prima Nota USCITE'!$C$5:$C$2000,M$4,'Prima Nota USCITE'!$D$5:$D$2000,$C137)</f>
        <v>0</v>
      </c>
      <c r="N137" s="380">
        <f>SUMIFS('Prima Nota USCITE'!$H$5:$H$2000,'Prima Nota USCITE'!$C$5:$C$2000,N$4,'Prima Nota USCITE'!$D$5:$D$2000,$C137)</f>
        <v>0</v>
      </c>
      <c r="O137" s="380">
        <f>SUMIFS('Prima Nota USCITE'!$H$5:$H$2000,'Prima Nota USCITE'!$C$5:$C$2000,O$4,'Prima Nota USCITE'!$D$5:$D$2000,$C137)</f>
        <v>0</v>
      </c>
      <c r="P137" s="380">
        <f>SUMIFS('Prima Nota USCITE'!$H$5:$H$2000,'Prima Nota USCITE'!$C$5:$C$2000,P$4,'Prima Nota USCITE'!$D$5:$D$2000,$C137)</f>
        <v>0</v>
      </c>
      <c r="Q137" s="381">
        <f t="shared" si="25"/>
        <v>0</v>
      </c>
      <c r="R137" s="351"/>
    </row>
    <row r="138" spans="1:18" ht="39.75" thickTop="1" thickBot="1">
      <c r="A138" s="408"/>
      <c r="B138" s="395">
        <v>21</v>
      </c>
      <c r="C138" s="409">
        <v>21</v>
      </c>
      <c r="D138" s="402" t="s">
        <v>222</v>
      </c>
      <c r="E138" s="380">
        <f>SUMIFS('Prima Nota USCITE'!$H$5:$H$2000,'Prima Nota USCITE'!$C$5:$C$2000,E$4,'Prima Nota USCITE'!$D$5:$D$2000,$C138)</f>
        <v>0</v>
      </c>
      <c r="F138" s="380">
        <f>SUMIFS('Prima Nota USCITE'!$H$5:$H$2000,'Prima Nota USCITE'!$C$5:$C$2000,F$4,'Prima Nota USCITE'!$D$5:$D$2000,$C138)</f>
        <v>0</v>
      </c>
      <c r="G138" s="380">
        <f>SUMIFS('Prima Nota USCITE'!$H$5:$H$2000,'Prima Nota USCITE'!$C$5:$C$2000,G$4,'Prima Nota USCITE'!$D$5:$D$2000,$C138)</f>
        <v>0</v>
      </c>
      <c r="H138" s="380">
        <f>SUMIFS('Prima Nota USCITE'!$H$5:$H$2000,'Prima Nota USCITE'!$C$5:$C$2000,H$4,'Prima Nota USCITE'!$D$5:$D$2000,$C138)</f>
        <v>0</v>
      </c>
      <c r="I138" s="380">
        <f>SUMIFS('Prima Nota USCITE'!$H$5:$H$2000,'Prima Nota USCITE'!$C$5:$C$2000,I$4,'Prima Nota USCITE'!$D$5:$D$2000,$C138)</f>
        <v>0</v>
      </c>
      <c r="J138" s="380">
        <f>SUMIFS('Prima Nota USCITE'!$H$5:$H$2000,'Prima Nota USCITE'!$C$5:$C$2000,J$4,'Prima Nota USCITE'!$D$5:$D$2000,$C138)</f>
        <v>0</v>
      </c>
      <c r="K138" s="380">
        <f>SUMIFS('Prima Nota USCITE'!$H$5:$H$2000,'Prima Nota USCITE'!$C$5:$C$2000,K$4,'Prima Nota USCITE'!$D$5:$D$2000,$C138)</f>
        <v>0</v>
      </c>
      <c r="L138" s="380">
        <f>SUMIFS('Prima Nota USCITE'!$H$5:$H$2000,'Prima Nota USCITE'!$C$5:$C$2000,L$4,'Prima Nota USCITE'!$D$5:$D$2000,$C138)</f>
        <v>0</v>
      </c>
      <c r="M138" s="380">
        <f>SUMIFS('Prima Nota USCITE'!$H$5:$H$2000,'Prima Nota USCITE'!$C$5:$C$2000,M$4,'Prima Nota USCITE'!$D$5:$D$2000,$C138)</f>
        <v>0</v>
      </c>
      <c r="N138" s="380">
        <f>SUMIFS('Prima Nota USCITE'!$H$5:$H$2000,'Prima Nota USCITE'!$C$5:$C$2000,N$4,'Prima Nota USCITE'!$D$5:$D$2000,$C138)</f>
        <v>0</v>
      </c>
      <c r="O138" s="380">
        <f>SUMIFS('Prima Nota USCITE'!$H$5:$H$2000,'Prima Nota USCITE'!$C$5:$C$2000,O$4,'Prima Nota USCITE'!$D$5:$D$2000,$C138)</f>
        <v>0</v>
      </c>
      <c r="P138" s="380">
        <f>SUMIFS('Prima Nota USCITE'!$H$5:$H$2000,'Prima Nota USCITE'!$C$5:$C$2000,P$4,'Prima Nota USCITE'!$D$5:$D$2000,$C138)</f>
        <v>0</v>
      </c>
      <c r="Q138" s="381">
        <f t="shared" si="25"/>
        <v>0</v>
      </c>
      <c r="R138" s="351"/>
    </row>
    <row r="139" spans="1:18" ht="16.5" thickTop="1" thickBot="1">
      <c r="A139" s="408"/>
      <c r="B139" s="399"/>
      <c r="C139" s="375"/>
      <c r="D139" s="390" t="s">
        <v>223</v>
      </c>
      <c r="E139" s="543">
        <f>SUM(E$133:E$138)</f>
        <v>0</v>
      </c>
      <c r="F139" s="543">
        <f t="shared" ref="F139:P139" si="26">SUM(F$133:F$138)</f>
        <v>0</v>
      </c>
      <c r="G139" s="543">
        <f t="shared" si="26"/>
        <v>0</v>
      </c>
      <c r="H139" s="543">
        <f t="shared" si="26"/>
        <v>0</v>
      </c>
      <c r="I139" s="543">
        <f t="shared" si="26"/>
        <v>0</v>
      </c>
      <c r="J139" s="543">
        <f t="shared" si="26"/>
        <v>0</v>
      </c>
      <c r="K139" s="543">
        <f t="shared" si="26"/>
        <v>0</v>
      </c>
      <c r="L139" s="543">
        <f t="shared" si="26"/>
        <v>0</v>
      </c>
      <c r="M139" s="543">
        <f t="shared" si="26"/>
        <v>0</v>
      </c>
      <c r="N139" s="543">
        <f t="shared" si="26"/>
        <v>0</v>
      </c>
      <c r="O139" s="543">
        <f t="shared" si="26"/>
        <v>0</v>
      </c>
      <c r="P139" s="543">
        <f t="shared" si="26"/>
        <v>0</v>
      </c>
      <c r="Q139" s="391">
        <f t="shared" si="25"/>
        <v>0</v>
      </c>
      <c r="R139" s="351">
        <f>SUM(Q133:Q138)</f>
        <v>0</v>
      </c>
    </row>
    <row r="140" spans="1:18" ht="16.5" thickTop="1" thickBot="1">
      <c r="A140" s="408"/>
      <c r="B140" s="511"/>
      <c r="C140" s="409">
        <v>22</v>
      </c>
      <c r="D140" s="402"/>
      <c r="E140" s="380">
        <f>SUMIFS('Prima Nota USCITE'!$H$5:$H$2000,'Prima Nota USCITE'!$C$5:$C$2000,E$4,'Prima Nota USCITE'!$D$5:$D$2000,$C140)</f>
        <v>0</v>
      </c>
      <c r="F140" s="380">
        <f>SUMIFS('Prima Nota USCITE'!$H$5:$H$2000,'Prima Nota USCITE'!$C$5:$C$2000,F$4,'Prima Nota USCITE'!$D$5:$D$2000,$C140)</f>
        <v>0</v>
      </c>
      <c r="G140" s="380">
        <f>SUMIFS('Prima Nota USCITE'!$H$5:$H$2000,'Prima Nota USCITE'!$C$5:$C$2000,G$4,'Prima Nota USCITE'!$D$5:$D$2000,$C140)</f>
        <v>0</v>
      </c>
      <c r="H140" s="380">
        <f>SUMIFS('Prima Nota USCITE'!$H$5:$H$2000,'Prima Nota USCITE'!$C$5:$C$2000,H$4,'Prima Nota USCITE'!$D$5:$D$2000,$C140)</f>
        <v>0</v>
      </c>
      <c r="I140" s="380">
        <f>SUMIFS('Prima Nota USCITE'!$H$5:$H$2000,'Prima Nota USCITE'!$C$5:$C$2000,I$4,'Prima Nota USCITE'!$D$5:$D$2000,$C140)</f>
        <v>0</v>
      </c>
      <c r="J140" s="380">
        <f>SUMIFS('Prima Nota USCITE'!$H$5:$H$2000,'Prima Nota USCITE'!$C$5:$C$2000,J$4,'Prima Nota USCITE'!$D$5:$D$2000,$C140)</f>
        <v>0</v>
      </c>
      <c r="K140" s="380">
        <f>SUMIFS('Prima Nota USCITE'!$H$5:$H$2000,'Prima Nota USCITE'!$C$5:$C$2000,K$4,'Prima Nota USCITE'!$D$5:$D$2000,$C140)</f>
        <v>0</v>
      </c>
      <c r="L140" s="380">
        <f>SUMIFS('Prima Nota USCITE'!$H$5:$H$2000,'Prima Nota USCITE'!$C$5:$C$2000,L$4,'Prima Nota USCITE'!$D$5:$D$2000,$C140)</f>
        <v>0</v>
      </c>
      <c r="M140" s="380">
        <f>SUMIFS('Prima Nota USCITE'!$H$5:$H$2000,'Prima Nota USCITE'!$C$5:$C$2000,M$4,'Prima Nota USCITE'!$D$5:$D$2000,$C140)</f>
        <v>0</v>
      </c>
      <c r="N140" s="380">
        <f>SUMIFS('Prima Nota USCITE'!$H$5:$H$2000,'Prima Nota USCITE'!$C$5:$C$2000,N$4,'Prima Nota USCITE'!$D$5:$D$2000,$C140)</f>
        <v>0</v>
      </c>
      <c r="O140" s="380">
        <f>SUMIFS('Prima Nota USCITE'!$H$5:$H$2000,'Prima Nota USCITE'!$C$5:$C$2000,O$4,'Prima Nota USCITE'!$D$5:$D$2000,$C140)</f>
        <v>0</v>
      </c>
      <c r="P140" s="380">
        <f>SUMIFS('Prima Nota USCITE'!$H$5:$H$2000,'Prima Nota USCITE'!$C$5:$C$2000,P$4,'Prima Nota USCITE'!$D$5:$D$2000,$C140)</f>
        <v>0</v>
      </c>
      <c r="Q140" s="381">
        <f t="shared" si="25"/>
        <v>0</v>
      </c>
      <c r="R140" s="136"/>
    </row>
    <row r="141" spans="1:18" ht="14.25">
      <c r="A141" s="405"/>
      <c r="B141" s="396"/>
      <c r="C141" s="410">
        <f>A141</f>
        <v>0</v>
      </c>
      <c r="D141" s="491"/>
      <c r="E141" s="382">
        <f>SUMIFS('Prima Nota USCITE'!$H$5:$H$2000,'Prima Nota USCITE'!$C$5:$C$2000,E$4,'Prima Nota USCITE'!$D$5:$D$2000,$C141)</f>
        <v>0</v>
      </c>
      <c r="F141" s="382">
        <f>SUMIFS('Prima Nota USCITE'!$H$5:$H$2000,'Prima Nota USCITE'!$C$5:$C$2000,F$4,'Prima Nota USCITE'!$D$5:$D$2000,$C141)</f>
        <v>0</v>
      </c>
      <c r="G141" s="382">
        <f>SUMIFS('Prima Nota USCITE'!$H$5:$H$2000,'Prima Nota USCITE'!$C$5:$C$2000,G$4,'Prima Nota USCITE'!$D$5:$D$2000,$C141)</f>
        <v>0</v>
      </c>
      <c r="H141" s="382">
        <f>SUMIFS('Prima Nota USCITE'!$H$5:$H$2000,'Prima Nota USCITE'!$C$5:$C$2000,H$4,'Prima Nota USCITE'!$D$5:$D$2000,$C141)</f>
        <v>0</v>
      </c>
      <c r="I141" s="382">
        <f>SUMIFS('Prima Nota USCITE'!$H$5:$H$2000,'Prima Nota USCITE'!$C$5:$C$2000,I$4,'Prima Nota USCITE'!$D$5:$D$2000,$C141)</f>
        <v>0</v>
      </c>
      <c r="J141" s="382">
        <f>SUMIFS('Prima Nota USCITE'!$H$5:$H$2000,'Prima Nota USCITE'!$C$5:$C$2000,J$4,'Prima Nota USCITE'!$D$5:$D$2000,$C141)</f>
        <v>0</v>
      </c>
      <c r="K141" s="382">
        <f>SUMIFS('Prima Nota USCITE'!$H$5:$H$2000,'Prima Nota USCITE'!$C$5:$C$2000,K$4,'Prima Nota USCITE'!$D$5:$D$2000,$C141)</f>
        <v>0</v>
      </c>
      <c r="L141" s="382">
        <f>SUMIFS('Prima Nota USCITE'!$H$5:$H$2000,'Prima Nota USCITE'!$C$5:$C$2000,L$4,'Prima Nota USCITE'!$D$5:$D$2000,$C141)</f>
        <v>0</v>
      </c>
      <c r="M141" s="382">
        <f>SUMIFS('Prima Nota USCITE'!$H$5:$H$2000,'Prima Nota USCITE'!$C$5:$C$2000,M$4,'Prima Nota USCITE'!$D$5:$D$2000,$C141)</f>
        <v>0</v>
      </c>
      <c r="N141" s="382">
        <f>SUMIFS('Prima Nota USCITE'!$H$5:$H$2000,'Prima Nota USCITE'!$C$5:$C$2000,N$4,'Prima Nota USCITE'!$D$5:$D$2000,$C141)</f>
        <v>0</v>
      </c>
      <c r="O141" s="382">
        <f>SUMIFS('Prima Nota USCITE'!$H$5:$H$2000,'Prima Nota USCITE'!$C$5:$C$2000,O$4,'Prima Nota USCITE'!$D$5:$D$2000,$C141)</f>
        <v>0</v>
      </c>
      <c r="P141" s="382">
        <f>SUMIFS('Prima Nota USCITE'!$H$5:$H$2000,'Prima Nota USCITE'!$C$5:$C$2000,P$4,'Prima Nota USCITE'!$D$5:$D$2000,$C141)</f>
        <v>0</v>
      </c>
      <c r="Q141" s="383">
        <f t="shared" si="25"/>
        <v>0</v>
      </c>
      <c r="R141" s="136"/>
    </row>
    <row r="142" spans="1:18" ht="14.25">
      <c r="A142" s="405"/>
      <c r="B142" s="396"/>
      <c r="C142" s="410">
        <f>A142</f>
        <v>0</v>
      </c>
      <c r="D142" s="491"/>
      <c r="E142" s="382">
        <f>SUMIFS('Prima Nota USCITE'!$H$5:$H$2000,'Prima Nota USCITE'!$C$5:$C$2000,E$4,'Prima Nota USCITE'!$D$5:$D$2000,$C142)</f>
        <v>0</v>
      </c>
      <c r="F142" s="382">
        <f>SUMIFS('Prima Nota USCITE'!$H$5:$H$2000,'Prima Nota USCITE'!$C$5:$C$2000,F$4,'Prima Nota USCITE'!$D$5:$D$2000,$C142)</f>
        <v>0</v>
      </c>
      <c r="G142" s="382">
        <f>SUMIFS('Prima Nota USCITE'!$H$5:$H$2000,'Prima Nota USCITE'!$C$5:$C$2000,G$4,'Prima Nota USCITE'!$D$5:$D$2000,$C142)</f>
        <v>0</v>
      </c>
      <c r="H142" s="382">
        <f>SUMIFS('Prima Nota USCITE'!$H$5:$H$2000,'Prima Nota USCITE'!$C$5:$C$2000,H$4,'Prima Nota USCITE'!$D$5:$D$2000,$C142)</f>
        <v>0</v>
      </c>
      <c r="I142" s="382">
        <f>SUMIFS('Prima Nota USCITE'!$H$5:$H$2000,'Prima Nota USCITE'!$C$5:$C$2000,I$4,'Prima Nota USCITE'!$D$5:$D$2000,$C142)</f>
        <v>0</v>
      </c>
      <c r="J142" s="382">
        <f>SUMIFS('Prima Nota USCITE'!$H$5:$H$2000,'Prima Nota USCITE'!$C$5:$C$2000,J$4,'Prima Nota USCITE'!$D$5:$D$2000,$C142)</f>
        <v>0</v>
      </c>
      <c r="K142" s="382">
        <f>SUMIFS('Prima Nota USCITE'!$H$5:$H$2000,'Prima Nota USCITE'!$C$5:$C$2000,K$4,'Prima Nota USCITE'!$D$5:$D$2000,$C142)</f>
        <v>0</v>
      </c>
      <c r="L142" s="382">
        <f>SUMIFS('Prima Nota USCITE'!$H$5:$H$2000,'Prima Nota USCITE'!$C$5:$C$2000,L$4,'Prima Nota USCITE'!$D$5:$D$2000,$C142)</f>
        <v>0</v>
      </c>
      <c r="M142" s="382">
        <f>SUMIFS('Prima Nota USCITE'!$H$5:$H$2000,'Prima Nota USCITE'!$C$5:$C$2000,M$4,'Prima Nota USCITE'!$D$5:$D$2000,$C142)</f>
        <v>0</v>
      </c>
      <c r="N142" s="382">
        <f>SUMIFS('Prima Nota USCITE'!$H$5:$H$2000,'Prima Nota USCITE'!$C$5:$C$2000,N$4,'Prima Nota USCITE'!$D$5:$D$2000,$C142)</f>
        <v>0</v>
      </c>
      <c r="O142" s="382">
        <f>SUMIFS('Prima Nota USCITE'!$H$5:$H$2000,'Prima Nota USCITE'!$C$5:$C$2000,O$4,'Prima Nota USCITE'!$D$5:$D$2000,$C142)</f>
        <v>0</v>
      </c>
      <c r="P142" s="382">
        <f>SUMIFS('Prima Nota USCITE'!$H$5:$H$2000,'Prima Nota USCITE'!$C$5:$C$2000,P$4,'Prima Nota USCITE'!$D$5:$D$2000,$C142)</f>
        <v>0</v>
      </c>
      <c r="Q142" s="383">
        <f t="shared" si="25"/>
        <v>0</v>
      </c>
      <c r="R142" s="136"/>
    </row>
    <row r="143" spans="1:18" ht="15" thickBot="1">
      <c r="A143" s="405"/>
      <c r="B143" s="512"/>
      <c r="C143" s="410">
        <f>A143</f>
        <v>0</v>
      </c>
      <c r="D143" s="491"/>
      <c r="E143" s="382">
        <f>SUMIFS('Prima Nota USCITE'!$H$5:$H$2000,'Prima Nota USCITE'!$C$5:$C$2000,E$4,'Prima Nota USCITE'!$D$5:$D$2000,$C143)</f>
        <v>0</v>
      </c>
      <c r="F143" s="382">
        <f>SUMIFS('Prima Nota USCITE'!$H$5:$H$2000,'Prima Nota USCITE'!$C$5:$C$2000,F$4,'Prima Nota USCITE'!$D$5:$D$2000,$C143)</f>
        <v>0</v>
      </c>
      <c r="G143" s="382">
        <f>SUMIFS('Prima Nota USCITE'!$H$5:$H$2000,'Prima Nota USCITE'!$C$5:$C$2000,G$4,'Prima Nota USCITE'!$D$5:$D$2000,$C143)</f>
        <v>0</v>
      </c>
      <c r="H143" s="382">
        <f>SUMIFS('Prima Nota USCITE'!$H$5:$H$2000,'Prima Nota USCITE'!$C$5:$C$2000,H$4,'Prima Nota USCITE'!$D$5:$D$2000,$C143)</f>
        <v>0</v>
      </c>
      <c r="I143" s="382">
        <f>SUMIFS('Prima Nota USCITE'!$H$5:$H$2000,'Prima Nota USCITE'!$C$5:$C$2000,I$4,'Prima Nota USCITE'!$D$5:$D$2000,$C143)</f>
        <v>0</v>
      </c>
      <c r="J143" s="382">
        <f>SUMIFS('Prima Nota USCITE'!$H$5:$H$2000,'Prima Nota USCITE'!$C$5:$C$2000,J$4,'Prima Nota USCITE'!$D$5:$D$2000,$C143)</f>
        <v>0</v>
      </c>
      <c r="K143" s="382">
        <f>SUMIFS('Prima Nota USCITE'!$H$5:$H$2000,'Prima Nota USCITE'!$C$5:$C$2000,K$4,'Prima Nota USCITE'!$D$5:$D$2000,$C143)</f>
        <v>0</v>
      </c>
      <c r="L143" s="382">
        <f>SUMIFS('Prima Nota USCITE'!$H$5:$H$2000,'Prima Nota USCITE'!$C$5:$C$2000,L$4,'Prima Nota USCITE'!$D$5:$D$2000,$C143)</f>
        <v>0</v>
      </c>
      <c r="M143" s="382">
        <f>SUMIFS('Prima Nota USCITE'!$H$5:$H$2000,'Prima Nota USCITE'!$C$5:$C$2000,M$4,'Prima Nota USCITE'!$D$5:$D$2000,$C143)</f>
        <v>0</v>
      </c>
      <c r="N143" s="382">
        <f>SUMIFS('Prima Nota USCITE'!$H$5:$H$2000,'Prima Nota USCITE'!$C$5:$C$2000,N$4,'Prima Nota USCITE'!$D$5:$D$2000,$C143)</f>
        <v>0</v>
      </c>
      <c r="O143" s="382">
        <f>SUMIFS('Prima Nota USCITE'!$H$5:$H$2000,'Prima Nota USCITE'!$C$5:$C$2000,O$4,'Prima Nota USCITE'!$D$5:$D$2000,$C143)</f>
        <v>0</v>
      </c>
      <c r="P143" s="382">
        <f>SUMIFS('Prima Nota USCITE'!$H$5:$H$2000,'Prima Nota USCITE'!$C$5:$C$2000,P$4,'Prima Nota USCITE'!$D$5:$D$2000,$C143)</f>
        <v>0</v>
      </c>
      <c r="Q143" s="383">
        <f t="shared" si="25"/>
        <v>0</v>
      </c>
      <c r="R143" s="136"/>
    </row>
    <row r="144" spans="1:18" ht="16.5" thickTop="1" thickBot="1">
      <c r="A144" s="408"/>
      <c r="B144" s="323">
        <v>22</v>
      </c>
      <c r="C144" s="357"/>
      <c r="D144" s="384" t="s">
        <v>224</v>
      </c>
      <c r="E144" s="385">
        <f>SUM(E$140:E$143)</f>
        <v>0</v>
      </c>
      <c r="F144" s="385">
        <f t="shared" ref="F144:P144" si="27">SUM(F$140:F$143)</f>
        <v>0</v>
      </c>
      <c r="G144" s="385">
        <f t="shared" si="27"/>
        <v>0</v>
      </c>
      <c r="H144" s="385">
        <f t="shared" si="27"/>
        <v>0</v>
      </c>
      <c r="I144" s="385">
        <f t="shared" si="27"/>
        <v>0</v>
      </c>
      <c r="J144" s="385">
        <f t="shared" si="27"/>
        <v>0</v>
      </c>
      <c r="K144" s="385">
        <f t="shared" si="27"/>
        <v>0</v>
      </c>
      <c r="L144" s="385">
        <f t="shared" si="27"/>
        <v>0</v>
      </c>
      <c r="M144" s="385">
        <f t="shared" si="27"/>
        <v>0</v>
      </c>
      <c r="N144" s="385">
        <f t="shared" si="27"/>
        <v>0</v>
      </c>
      <c r="O144" s="385">
        <f t="shared" si="27"/>
        <v>0</v>
      </c>
      <c r="P144" s="385">
        <f t="shared" si="27"/>
        <v>0</v>
      </c>
      <c r="Q144" s="386">
        <f t="shared" si="25"/>
        <v>0</v>
      </c>
      <c r="R144" s="351">
        <f>SUM(Q140:Q143)</f>
        <v>0</v>
      </c>
    </row>
    <row r="145" spans="1:18" ht="16.5" thickTop="1" thickBot="1">
      <c r="A145" s="408"/>
      <c r="B145" s="400"/>
      <c r="C145" s="376"/>
      <c r="D145" s="392" t="s">
        <v>225</v>
      </c>
      <c r="E145" s="393">
        <f t="shared" ref="E145:P145" si="28">E$12+E$23+E$30+E$37+E$47+E$54+E$61+E$70+E$81+E$88+E$95+E$105+E$111+E$121+E$131+E$139+E$144</f>
        <v>0</v>
      </c>
      <c r="F145" s="393">
        <f t="shared" si="28"/>
        <v>0</v>
      </c>
      <c r="G145" s="393">
        <f t="shared" si="28"/>
        <v>0</v>
      </c>
      <c r="H145" s="393">
        <f t="shared" si="28"/>
        <v>0</v>
      </c>
      <c r="I145" s="393">
        <f t="shared" si="28"/>
        <v>0</v>
      </c>
      <c r="J145" s="393">
        <f t="shared" si="28"/>
        <v>0</v>
      </c>
      <c r="K145" s="393">
        <f t="shared" si="28"/>
        <v>0</v>
      </c>
      <c r="L145" s="393">
        <f t="shared" si="28"/>
        <v>0</v>
      </c>
      <c r="M145" s="393">
        <f t="shared" si="28"/>
        <v>0</v>
      </c>
      <c r="N145" s="393">
        <f t="shared" si="28"/>
        <v>0</v>
      </c>
      <c r="O145" s="393">
        <f t="shared" si="28"/>
        <v>0</v>
      </c>
      <c r="P145" s="393">
        <f t="shared" si="28"/>
        <v>0</v>
      </c>
      <c r="Q145" s="401">
        <f t="shared" si="25"/>
        <v>0</v>
      </c>
      <c r="R145" s="351">
        <f>SUM(R12:R144)</f>
        <v>0</v>
      </c>
    </row>
  </sheetData>
  <sheetProtection password="FCB1" sheet="1" formatCells="0" formatColumns="0" formatRows="0"/>
  <mergeCells count="4">
    <mergeCell ref="O1:P1"/>
    <mergeCell ref="B1:E1"/>
    <mergeCell ref="B2:Q2"/>
    <mergeCell ref="A2:A4"/>
  </mergeCells>
  <printOptions horizontalCentered="1"/>
  <pageMargins left="0" right="0" top="0" bottom="0.31496062992125984" header="0" footer="0.15748031496062992"/>
  <pageSetup paperSize="9" scale="59" orientation="landscape" r:id="rId1"/>
  <headerFooter>
    <oddFooter>&amp;Cpag.&amp;P di &amp;N</oddFooter>
  </headerFooter>
  <rowBreaks count="2" manualBreakCount="2">
    <brk id="61" min="1" max="16" man="1"/>
    <brk id="121" min="1"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1:R2000"/>
  <sheetViews>
    <sheetView zoomScaleNormal="100" zoomScaleSheetLayoutView="75" workbookViewId="0">
      <pane ySplit="4" topLeftCell="A5" activePane="bottomLeft" state="frozen"/>
      <selection pane="bottomLeft" activeCell="H19" sqref="H19"/>
    </sheetView>
  </sheetViews>
  <sheetFormatPr defaultColWidth="9.140625" defaultRowHeight="18"/>
  <cols>
    <col min="1" max="1" width="5.42578125" style="34" customWidth="1"/>
    <col min="2" max="2" width="12.140625" style="40" customWidth="1"/>
    <col min="3" max="3" width="13.85546875" style="40" customWidth="1"/>
    <col min="4" max="4" width="10.42578125" style="34" customWidth="1"/>
    <col min="5" max="5" width="34.42578125" style="37" customWidth="1"/>
    <col min="6" max="6" width="36.42578125" style="39" customWidth="1"/>
    <col min="7" max="7" width="22" style="39" customWidth="1"/>
    <col min="8" max="8" width="30" style="41" customWidth="1"/>
    <col min="9" max="9" width="9.140625" style="34"/>
    <col min="10" max="10" width="16.42578125" style="37" customWidth="1"/>
    <col min="11" max="11" width="10" style="38" bestFit="1" customWidth="1"/>
    <col min="12" max="18" width="9.140625" style="37"/>
    <col min="19" max="16384" width="9.140625" style="34"/>
  </cols>
  <sheetData>
    <row r="1" spans="1:18" s="64" customFormat="1" ht="23.25">
      <c r="B1" s="63"/>
      <c r="C1" s="63"/>
      <c r="D1" s="535"/>
      <c r="E1" s="627" t="s">
        <v>226</v>
      </c>
      <c r="F1" s="627"/>
      <c r="J1" s="232"/>
      <c r="K1" s="233"/>
    </row>
    <row r="2" spans="1:18" s="64" customFormat="1" ht="23.25">
      <c r="B2" s="63"/>
      <c r="C2" s="63"/>
      <c r="D2" s="627" t="str">
        <f>'Foglio iniziale da compilare'!D22&amp;'Foglio iniziale da compilare'!D23</f>
        <v>Anno  2024</v>
      </c>
      <c r="E2" s="627"/>
      <c r="F2" s="628"/>
      <c r="G2" s="234" t="s">
        <v>43</v>
      </c>
      <c r="H2" s="230">
        <f>SUM(H5:H2000)</f>
        <v>0</v>
      </c>
      <c r="K2" s="233"/>
    </row>
    <row r="3" spans="1:18" s="64" customFormat="1" ht="24" thickBot="1">
      <c r="B3" s="63"/>
      <c r="C3" s="63"/>
      <c r="D3" s="65"/>
      <c r="E3" s="625"/>
      <c r="F3" s="625"/>
      <c r="G3" s="67" t="s">
        <v>44</v>
      </c>
      <c r="H3" s="231">
        <f>SUBTOTAL(9,H5:H2000)</f>
        <v>0</v>
      </c>
    </row>
    <row r="4" spans="1:18" s="64" customFormat="1" ht="48.2" customHeight="1" thickBot="1">
      <c r="B4" s="235" t="s">
        <v>45</v>
      </c>
      <c r="C4" s="236" t="s">
        <v>46</v>
      </c>
      <c r="D4" s="237" t="s">
        <v>47</v>
      </c>
      <c r="E4" s="238" t="s">
        <v>48</v>
      </c>
      <c r="F4" s="238" t="s">
        <v>49</v>
      </c>
      <c r="G4" s="238" t="s">
        <v>50</v>
      </c>
      <c r="H4" s="298" t="s">
        <v>51</v>
      </c>
      <c r="J4" s="240" t="s">
        <v>227</v>
      </c>
      <c r="K4" s="233"/>
    </row>
    <row r="5" spans="1:18" ht="18" customHeight="1">
      <c r="A5" s="562"/>
      <c r="B5" s="437"/>
      <c r="C5" s="438"/>
      <c r="D5" s="533"/>
      <c r="E5" s="439"/>
      <c r="F5" s="557"/>
      <c r="G5" s="558"/>
      <c r="H5" s="559"/>
      <c r="J5" s="34"/>
      <c r="K5" s="34"/>
      <c r="L5" s="34"/>
      <c r="M5" s="34"/>
      <c r="N5" s="34"/>
      <c r="O5" s="34"/>
      <c r="P5" s="34"/>
      <c r="Q5" s="34"/>
      <c r="R5" s="34"/>
    </row>
    <row r="6" spans="1:18" ht="18" customHeight="1">
      <c r="A6" s="563"/>
      <c r="B6" s="447"/>
      <c r="C6" s="438"/>
      <c r="D6" s="533"/>
      <c r="E6" s="442"/>
      <c r="F6" s="551"/>
      <c r="G6" s="446"/>
      <c r="H6" s="560"/>
      <c r="J6" s="34"/>
      <c r="K6" s="34"/>
      <c r="L6" s="34"/>
      <c r="M6" s="34"/>
      <c r="N6" s="34"/>
      <c r="O6" s="34"/>
      <c r="P6" s="34"/>
      <c r="Q6" s="34"/>
      <c r="R6" s="34"/>
    </row>
    <row r="7" spans="1:18" ht="18" customHeight="1">
      <c r="A7" s="563"/>
      <c r="B7" s="447"/>
      <c r="C7" s="438"/>
      <c r="D7" s="533"/>
      <c r="E7" s="442"/>
      <c r="F7" s="551"/>
      <c r="G7" s="446"/>
      <c r="H7" s="448"/>
      <c r="J7" s="34"/>
      <c r="K7" s="34"/>
      <c r="L7" s="34"/>
      <c r="M7" s="34"/>
      <c r="N7" s="34"/>
      <c r="O7" s="34"/>
      <c r="P7" s="34"/>
      <c r="Q7" s="34"/>
      <c r="R7" s="34"/>
    </row>
    <row r="8" spans="1:18" ht="18" customHeight="1">
      <c r="A8" s="563"/>
      <c r="B8" s="449"/>
      <c r="C8" s="438"/>
      <c r="D8" s="533"/>
      <c r="E8" s="442"/>
      <c r="F8" s="443"/>
      <c r="G8" s="444"/>
      <c r="H8" s="448"/>
      <c r="J8" s="34"/>
      <c r="K8" s="34"/>
      <c r="L8" s="34"/>
      <c r="M8" s="34"/>
      <c r="N8" s="34"/>
      <c r="O8" s="34"/>
      <c r="P8" s="34"/>
      <c r="Q8" s="34"/>
      <c r="R8" s="34"/>
    </row>
    <row r="9" spans="1:18" ht="18" customHeight="1">
      <c r="A9" s="563"/>
      <c r="B9" s="449"/>
      <c r="C9" s="438"/>
      <c r="D9" s="533"/>
      <c r="E9" s="445"/>
      <c r="F9" s="443"/>
      <c r="G9" s="444"/>
      <c r="H9" s="448"/>
      <c r="J9" s="34"/>
      <c r="K9" s="34"/>
      <c r="L9" s="34"/>
      <c r="M9" s="34"/>
      <c r="N9" s="34"/>
      <c r="O9" s="34"/>
      <c r="P9" s="34"/>
      <c r="Q9" s="34"/>
      <c r="R9" s="34"/>
    </row>
    <row r="10" spans="1:18" ht="18" customHeight="1">
      <c r="A10" s="563"/>
      <c r="B10" s="449"/>
      <c r="C10" s="438"/>
      <c r="D10" s="533"/>
      <c r="E10" s="442"/>
      <c r="F10" s="443"/>
      <c r="G10" s="444"/>
      <c r="H10" s="448"/>
      <c r="J10" s="34"/>
      <c r="K10" s="34"/>
      <c r="L10" s="34"/>
      <c r="M10" s="34"/>
      <c r="N10" s="34"/>
      <c r="O10" s="34"/>
      <c r="P10" s="34"/>
      <c r="Q10" s="34"/>
      <c r="R10" s="34"/>
    </row>
    <row r="11" spans="1:18" ht="18" customHeight="1">
      <c r="A11" s="563"/>
      <c r="B11" s="449"/>
      <c r="C11" s="438"/>
      <c r="D11" s="533"/>
      <c r="E11" s="442"/>
      <c r="F11" s="443"/>
      <c r="G11" s="444"/>
      <c r="H11" s="448"/>
      <c r="J11" s="34"/>
      <c r="K11" s="34"/>
      <c r="L11" s="34"/>
      <c r="M11" s="34"/>
      <c r="N11" s="34"/>
      <c r="O11" s="34"/>
      <c r="P11" s="34"/>
      <c r="Q11" s="34"/>
      <c r="R11" s="34"/>
    </row>
    <row r="12" spans="1:18" ht="18" customHeight="1">
      <c r="A12" s="563"/>
      <c r="B12" s="449"/>
      <c r="C12" s="438"/>
      <c r="D12" s="533"/>
      <c r="E12" s="442"/>
      <c r="F12" s="443"/>
      <c r="G12" s="564"/>
      <c r="H12" s="448"/>
      <c r="J12" s="34"/>
      <c r="K12" s="34"/>
      <c r="L12" s="34"/>
      <c r="M12" s="34"/>
      <c r="N12" s="34"/>
      <c r="O12" s="34"/>
      <c r="P12" s="34"/>
      <c r="Q12" s="34"/>
      <c r="R12" s="34"/>
    </row>
    <row r="13" spans="1:18" ht="18" customHeight="1">
      <c r="A13" s="563"/>
      <c r="B13" s="449"/>
      <c r="C13" s="438"/>
      <c r="D13" s="533"/>
      <c r="E13" s="442"/>
      <c r="F13" s="443"/>
      <c r="G13" s="444"/>
      <c r="H13" s="448"/>
      <c r="J13" s="34"/>
      <c r="K13" s="34"/>
      <c r="L13" s="34"/>
      <c r="M13" s="34"/>
      <c r="N13" s="34"/>
      <c r="O13" s="34"/>
      <c r="P13" s="34"/>
      <c r="Q13" s="34"/>
      <c r="R13" s="34"/>
    </row>
    <row r="14" spans="1:18" ht="18" customHeight="1">
      <c r="A14" s="563"/>
      <c r="B14" s="449"/>
      <c r="C14" s="438"/>
      <c r="D14" s="533"/>
      <c r="E14" s="442"/>
      <c r="F14" s="443"/>
      <c r="G14" s="444"/>
      <c r="H14" s="448"/>
      <c r="J14" s="34"/>
      <c r="K14" s="34"/>
      <c r="L14" s="34"/>
      <c r="M14" s="34"/>
      <c r="N14" s="34"/>
      <c r="O14" s="34"/>
      <c r="P14" s="34"/>
      <c r="Q14" s="34"/>
      <c r="R14" s="34"/>
    </row>
    <row r="15" spans="1:18" ht="18" customHeight="1">
      <c r="A15" s="563"/>
      <c r="B15" s="449"/>
      <c r="C15" s="438"/>
      <c r="D15" s="440"/>
      <c r="E15" s="442"/>
      <c r="F15" s="443"/>
      <c r="G15" s="444"/>
      <c r="H15" s="448"/>
      <c r="J15" s="34"/>
      <c r="K15" s="34"/>
      <c r="L15" s="34"/>
      <c r="M15" s="34"/>
      <c r="N15" s="34"/>
      <c r="O15" s="34"/>
      <c r="P15" s="34"/>
      <c r="Q15" s="34"/>
      <c r="R15" s="34"/>
    </row>
    <row r="16" spans="1:18" ht="18" customHeight="1">
      <c r="A16" s="563"/>
      <c r="B16" s="449"/>
      <c r="C16" s="438"/>
      <c r="D16" s="450"/>
      <c r="E16" s="442"/>
      <c r="F16" s="551"/>
      <c r="G16" s="444"/>
      <c r="H16" s="448"/>
      <c r="J16" s="34"/>
      <c r="K16" s="34"/>
      <c r="L16" s="34"/>
      <c r="M16" s="34"/>
      <c r="N16" s="34"/>
      <c r="O16" s="34"/>
      <c r="P16" s="34"/>
      <c r="Q16" s="34"/>
      <c r="R16" s="34"/>
    </row>
    <row r="17" spans="1:18" ht="18" customHeight="1">
      <c r="A17" s="563"/>
      <c r="B17" s="447"/>
      <c r="C17" s="438"/>
      <c r="D17" s="450"/>
      <c r="E17" s="445"/>
      <c r="F17" s="551"/>
      <c r="G17" s="446"/>
      <c r="H17" s="556"/>
      <c r="J17" s="34"/>
      <c r="K17" s="34"/>
      <c r="L17" s="34"/>
      <c r="M17" s="34"/>
      <c r="N17" s="34"/>
      <c r="O17" s="34"/>
      <c r="P17" s="34"/>
      <c r="Q17" s="34"/>
      <c r="R17" s="34"/>
    </row>
    <row r="18" spans="1:18" ht="18" customHeight="1">
      <c r="A18" s="563"/>
      <c r="B18" s="447"/>
      <c r="C18" s="438"/>
      <c r="D18" s="450"/>
      <c r="E18" s="445"/>
      <c r="F18" s="551"/>
      <c r="G18" s="446"/>
      <c r="H18" s="556"/>
      <c r="J18" s="34"/>
      <c r="K18" s="34"/>
      <c r="L18" s="34"/>
      <c r="M18" s="34"/>
      <c r="N18" s="34"/>
      <c r="O18" s="34"/>
      <c r="P18" s="34"/>
      <c r="Q18" s="34"/>
      <c r="R18" s="34"/>
    </row>
    <row r="19" spans="1:18" ht="18" customHeight="1">
      <c r="A19" s="563"/>
      <c r="B19" s="447"/>
      <c r="C19" s="438"/>
      <c r="D19" s="450"/>
      <c r="E19" s="445"/>
      <c r="F19" s="551"/>
      <c r="G19" s="446"/>
      <c r="H19" s="556"/>
      <c r="J19" s="34"/>
      <c r="K19" s="34"/>
      <c r="L19" s="34"/>
      <c r="M19" s="34"/>
      <c r="N19" s="34"/>
      <c r="O19" s="34"/>
      <c r="P19" s="34"/>
      <c r="Q19" s="34"/>
      <c r="R19" s="34"/>
    </row>
    <row r="20" spans="1:18" ht="18" customHeight="1">
      <c r="A20" s="563"/>
      <c r="B20" s="449"/>
      <c r="C20" s="438"/>
      <c r="D20" s="440"/>
      <c r="E20" s="442"/>
      <c r="F20" s="443"/>
      <c r="G20" s="444"/>
      <c r="H20" s="448"/>
      <c r="J20" s="34"/>
      <c r="K20" s="34"/>
      <c r="L20" s="34"/>
      <c r="M20" s="34"/>
      <c r="N20" s="34"/>
      <c r="O20" s="34"/>
      <c r="P20" s="34"/>
      <c r="Q20" s="34"/>
      <c r="R20" s="34"/>
    </row>
    <row r="21" spans="1:18" ht="18" customHeight="1">
      <c r="A21" s="563"/>
      <c r="B21" s="447"/>
      <c r="C21" s="438"/>
      <c r="D21" s="450"/>
      <c r="E21" s="442"/>
      <c r="F21" s="551"/>
      <c r="G21" s="446"/>
      <c r="H21" s="556"/>
      <c r="J21" s="34"/>
      <c r="K21" s="34"/>
      <c r="L21" s="34"/>
      <c r="M21" s="34"/>
      <c r="N21" s="34"/>
      <c r="O21" s="34"/>
      <c r="P21" s="34"/>
      <c r="Q21" s="34"/>
      <c r="R21" s="34"/>
    </row>
    <row r="22" spans="1:18" ht="18" customHeight="1">
      <c r="A22" s="563"/>
      <c r="B22" s="447"/>
      <c r="C22" s="438"/>
      <c r="D22" s="440"/>
      <c r="E22" s="442"/>
      <c r="F22" s="443"/>
      <c r="G22" s="444"/>
      <c r="H22" s="448"/>
      <c r="J22" s="34"/>
      <c r="K22" s="34"/>
      <c r="L22" s="34"/>
      <c r="M22" s="34"/>
      <c r="N22" s="34"/>
      <c r="O22" s="34"/>
      <c r="P22" s="34"/>
      <c r="Q22" s="34"/>
      <c r="R22" s="34"/>
    </row>
    <row r="23" spans="1:18" ht="18" customHeight="1">
      <c r="A23" s="563"/>
      <c r="B23" s="447"/>
      <c r="C23" s="438"/>
      <c r="D23" s="440"/>
      <c r="E23" s="442"/>
      <c r="F23" s="443"/>
      <c r="G23" s="444"/>
      <c r="H23" s="448"/>
      <c r="J23" s="34"/>
      <c r="K23" s="34"/>
      <c r="L23" s="34"/>
      <c r="M23" s="34"/>
      <c r="N23" s="34"/>
      <c r="O23" s="34"/>
      <c r="P23" s="34"/>
      <c r="Q23" s="34"/>
      <c r="R23" s="34"/>
    </row>
    <row r="24" spans="1:18" ht="18" customHeight="1">
      <c r="A24" s="563"/>
      <c r="B24" s="447"/>
      <c r="C24" s="438"/>
      <c r="D24" s="450"/>
      <c r="E24" s="445"/>
      <c r="F24" s="551"/>
      <c r="G24" s="446"/>
      <c r="H24" s="556"/>
      <c r="J24" s="34"/>
      <c r="K24" s="34"/>
      <c r="L24" s="34"/>
      <c r="M24" s="34"/>
      <c r="N24" s="34"/>
      <c r="O24" s="34"/>
      <c r="P24" s="34"/>
      <c r="Q24" s="34"/>
      <c r="R24" s="34"/>
    </row>
    <row r="25" spans="1:18" ht="18" customHeight="1">
      <c r="A25" s="563"/>
      <c r="B25" s="449"/>
      <c r="C25" s="438"/>
      <c r="D25" s="440"/>
      <c r="E25" s="442"/>
      <c r="F25" s="443"/>
      <c r="G25" s="444"/>
      <c r="H25" s="448"/>
      <c r="J25" s="34"/>
      <c r="K25" s="34"/>
      <c r="L25" s="34"/>
      <c r="M25" s="34"/>
      <c r="N25" s="34"/>
      <c r="O25" s="34"/>
      <c r="P25" s="34"/>
      <c r="Q25" s="34"/>
      <c r="R25" s="34"/>
    </row>
    <row r="26" spans="1:18" ht="18" customHeight="1">
      <c r="A26" s="563"/>
      <c r="B26" s="449"/>
      <c r="C26" s="438"/>
      <c r="D26" s="450"/>
      <c r="E26" s="442"/>
      <c r="F26" s="551"/>
      <c r="G26" s="446"/>
      <c r="H26" s="556"/>
      <c r="J26" s="34"/>
      <c r="K26" s="34"/>
      <c r="L26" s="34"/>
      <c r="M26" s="34"/>
      <c r="N26" s="34"/>
      <c r="O26" s="34"/>
      <c r="P26" s="34"/>
      <c r="Q26" s="34"/>
      <c r="R26" s="34"/>
    </row>
    <row r="27" spans="1:18" ht="18" customHeight="1">
      <c r="A27" s="563"/>
      <c r="B27" s="449"/>
      <c r="C27" s="438"/>
      <c r="D27" s="440"/>
      <c r="E27" s="442"/>
      <c r="F27" s="443"/>
      <c r="G27" s="444"/>
      <c r="H27" s="448"/>
      <c r="J27" s="34"/>
      <c r="K27" s="34"/>
      <c r="L27" s="34"/>
      <c r="M27" s="34"/>
      <c r="N27" s="34"/>
      <c r="O27" s="34"/>
      <c r="P27" s="34"/>
      <c r="Q27" s="34"/>
      <c r="R27" s="34"/>
    </row>
    <row r="28" spans="1:18" ht="18" customHeight="1">
      <c r="A28" s="563"/>
      <c r="B28" s="449"/>
      <c r="C28" s="438"/>
      <c r="D28" s="440"/>
      <c r="E28" s="442"/>
      <c r="F28" s="443"/>
      <c r="G28" s="444"/>
      <c r="H28" s="448"/>
      <c r="J28" s="34"/>
      <c r="K28" s="34"/>
      <c r="L28" s="34"/>
      <c r="M28" s="34"/>
      <c r="N28" s="34"/>
      <c r="O28" s="34"/>
      <c r="P28" s="34"/>
      <c r="Q28" s="34"/>
      <c r="R28" s="34"/>
    </row>
    <row r="29" spans="1:18" ht="18" customHeight="1">
      <c r="A29" s="563"/>
      <c r="B29" s="449"/>
      <c r="C29" s="438"/>
      <c r="D29" s="440"/>
      <c r="E29" s="442"/>
      <c r="F29" s="551"/>
      <c r="G29" s="446"/>
      <c r="H29" s="448"/>
      <c r="J29" s="34"/>
      <c r="K29" s="34"/>
      <c r="L29" s="34"/>
      <c r="M29" s="34"/>
      <c r="N29" s="34"/>
      <c r="O29" s="34"/>
      <c r="P29" s="34"/>
      <c r="Q29" s="34"/>
      <c r="R29" s="34"/>
    </row>
    <row r="30" spans="1:18" ht="18" customHeight="1">
      <c r="A30" s="563"/>
      <c r="B30" s="449"/>
      <c r="C30" s="438"/>
      <c r="D30" s="440"/>
      <c r="E30" s="442"/>
      <c r="F30" s="551"/>
      <c r="G30" s="446"/>
      <c r="H30" s="560"/>
      <c r="J30" s="34"/>
      <c r="K30" s="34"/>
      <c r="L30" s="34"/>
      <c r="M30" s="34"/>
      <c r="N30" s="34"/>
      <c r="O30" s="34"/>
      <c r="P30" s="34"/>
      <c r="Q30" s="34"/>
      <c r="R30" s="34"/>
    </row>
    <row r="31" spans="1:18" ht="18" customHeight="1">
      <c r="A31" s="563"/>
      <c r="B31" s="449"/>
      <c r="C31" s="438"/>
      <c r="D31" s="440"/>
      <c r="E31" s="442"/>
      <c r="F31" s="551"/>
      <c r="G31" s="446"/>
      <c r="H31" s="448"/>
      <c r="J31" s="34"/>
      <c r="K31" s="34"/>
      <c r="L31" s="34"/>
      <c r="M31" s="34"/>
      <c r="N31" s="34"/>
      <c r="O31" s="34"/>
      <c r="P31" s="34"/>
      <c r="Q31" s="34"/>
      <c r="R31" s="34"/>
    </row>
    <row r="32" spans="1:18" ht="18" customHeight="1">
      <c r="A32" s="563"/>
      <c r="B32" s="449"/>
      <c r="C32" s="438"/>
      <c r="D32" s="440"/>
      <c r="E32" s="442"/>
      <c r="F32" s="443"/>
      <c r="G32" s="444"/>
      <c r="H32" s="448"/>
      <c r="J32" s="34"/>
      <c r="K32" s="34"/>
      <c r="L32" s="34"/>
      <c r="M32" s="34"/>
      <c r="N32" s="34"/>
      <c r="O32" s="34"/>
      <c r="P32" s="34"/>
      <c r="Q32" s="34"/>
      <c r="R32" s="34"/>
    </row>
    <row r="33" spans="1:18" ht="18" customHeight="1">
      <c r="A33" s="563"/>
      <c r="B33" s="449"/>
      <c r="C33" s="438"/>
      <c r="D33" s="440"/>
      <c r="E33" s="442"/>
      <c r="F33" s="443"/>
      <c r="G33" s="444"/>
      <c r="H33" s="448"/>
      <c r="J33" s="34"/>
      <c r="K33" s="34"/>
      <c r="L33" s="34"/>
      <c r="M33" s="34"/>
      <c r="N33" s="34"/>
      <c r="O33" s="34"/>
      <c r="P33" s="34"/>
      <c r="Q33" s="34"/>
      <c r="R33" s="34"/>
    </row>
    <row r="34" spans="1:18" ht="18" customHeight="1">
      <c r="A34" s="563"/>
      <c r="B34" s="449"/>
      <c r="C34" s="438"/>
      <c r="D34" s="440"/>
      <c r="E34" s="442"/>
      <c r="F34" s="443"/>
      <c r="G34" s="444"/>
      <c r="H34" s="448"/>
      <c r="J34" s="34"/>
      <c r="K34" s="34"/>
      <c r="L34" s="34"/>
      <c r="M34" s="34"/>
      <c r="N34" s="34"/>
      <c r="O34" s="34"/>
      <c r="P34" s="34"/>
      <c r="Q34" s="34"/>
      <c r="R34" s="34"/>
    </row>
    <row r="35" spans="1:18" ht="18" customHeight="1">
      <c r="A35" s="563"/>
      <c r="B35" s="449"/>
      <c r="C35" s="438"/>
      <c r="D35" s="440"/>
      <c r="E35" s="442"/>
      <c r="F35" s="443"/>
      <c r="G35" s="444"/>
      <c r="H35" s="448"/>
      <c r="J35" s="34"/>
      <c r="K35" s="34"/>
      <c r="L35" s="34"/>
      <c r="M35" s="34"/>
      <c r="N35" s="34"/>
      <c r="O35" s="34"/>
      <c r="P35" s="34"/>
      <c r="Q35" s="34"/>
      <c r="R35" s="34"/>
    </row>
    <row r="36" spans="1:18" ht="18" customHeight="1">
      <c r="A36" s="563"/>
      <c r="B36" s="449"/>
      <c r="C36" s="438"/>
      <c r="D36" s="440"/>
      <c r="E36" s="445"/>
      <c r="F36" s="443"/>
      <c r="G36" s="444"/>
      <c r="H36" s="448"/>
      <c r="J36" s="34"/>
      <c r="K36" s="34"/>
      <c r="L36" s="34"/>
      <c r="M36" s="34"/>
      <c r="N36" s="34"/>
      <c r="O36" s="34"/>
      <c r="P36" s="34"/>
      <c r="Q36" s="34"/>
      <c r="R36" s="34"/>
    </row>
    <row r="37" spans="1:18" ht="18" customHeight="1">
      <c r="A37" s="563"/>
      <c r="B37" s="449"/>
      <c r="C37" s="438"/>
      <c r="D37" s="440"/>
      <c r="E37" s="445"/>
      <c r="F37" s="443"/>
      <c r="G37" s="444"/>
      <c r="H37" s="448"/>
      <c r="J37" s="34"/>
      <c r="K37" s="34"/>
      <c r="L37" s="34"/>
      <c r="M37" s="34"/>
      <c r="N37" s="34"/>
      <c r="O37" s="34"/>
      <c r="P37" s="34"/>
      <c r="Q37" s="34"/>
      <c r="R37" s="34"/>
    </row>
    <row r="38" spans="1:18" ht="18" customHeight="1">
      <c r="A38" s="563"/>
      <c r="B38" s="449"/>
      <c r="C38" s="438"/>
      <c r="D38" s="440"/>
      <c r="E38" s="442"/>
      <c r="F38" s="443"/>
      <c r="G38" s="444"/>
      <c r="H38" s="448"/>
      <c r="J38" s="34"/>
      <c r="K38" s="34"/>
      <c r="L38" s="34"/>
      <c r="M38" s="34"/>
      <c r="N38" s="34"/>
      <c r="O38" s="34"/>
      <c r="P38" s="34"/>
      <c r="Q38" s="34"/>
      <c r="R38" s="34"/>
    </row>
    <row r="39" spans="1:18" ht="18" customHeight="1">
      <c r="A39" s="563"/>
      <c r="B39" s="449"/>
      <c r="C39" s="438"/>
      <c r="D39" s="440"/>
      <c r="E39" s="442"/>
      <c r="F39" s="443"/>
      <c r="G39" s="444"/>
      <c r="H39" s="448"/>
      <c r="J39" s="34"/>
      <c r="K39" s="34"/>
      <c r="L39" s="34"/>
      <c r="M39" s="34"/>
      <c r="N39" s="34"/>
      <c r="O39" s="34"/>
      <c r="P39" s="34"/>
      <c r="Q39" s="34"/>
      <c r="R39" s="34"/>
    </row>
    <row r="40" spans="1:18" ht="18" customHeight="1">
      <c r="A40" s="563"/>
      <c r="B40" s="449"/>
      <c r="C40" s="438"/>
      <c r="D40" s="440"/>
      <c r="E40" s="442"/>
      <c r="F40" s="443"/>
      <c r="G40" s="444"/>
      <c r="H40" s="448"/>
      <c r="J40" s="34"/>
      <c r="K40" s="34"/>
      <c r="L40" s="34"/>
      <c r="M40" s="34"/>
      <c r="N40" s="34"/>
      <c r="O40" s="34"/>
      <c r="P40" s="34"/>
      <c r="Q40" s="34"/>
      <c r="R40" s="34"/>
    </row>
    <row r="41" spans="1:18" ht="18" customHeight="1">
      <c r="A41" s="563"/>
      <c r="B41" s="449"/>
      <c r="C41" s="438"/>
      <c r="D41" s="440"/>
      <c r="E41" s="442"/>
      <c r="F41" s="443"/>
      <c r="G41" s="444"/>
      <c r="H41" s="448"/>
      <c r="J41" s="34"/>
      <c r="K41" s="34"/>
      <c r="L41" s="34"/>
      <c r="M41" s="34"/>
      <c r="N41" s="34"/>
      <c r="O41" s="34"/>
      <c r="P41" s="34"/>
      <c r="Q41" s="34"/>
      <c r="R41" s="34"/>
    </row>
    <row r="42" spans="1:18" ht="18" customHeight="1">
      <c r="A42" s="563"/>
      <c r="B42" s="449"/>
      <c r="C42" s="438"/>
      <c r="D42" s="440"/>
      <c r="E42" s="442"/>
      <c r="F42" s="443"/>
      <c r="G42" s="444"/>
      <c r="H42" s="448"/>
      <c r="J42" s="34"/>
      <c r="K42" s="34"/>
      <c r="L42" s="34"/>
      <c r="M42" s="34"/>
      <c r="N42" s="34"/>
      <c r="O42" s="34"/>
      <c r="P42" s="34"/>
      <c r="Q42" s="34"/>
      <c r="R42" s="34"/>
    </row>
    <row r="43" spans="1:18" ht="18" customHeight="1">
      <c r="A43" s="563"/>
      <c r="B43" s="449"/>
      <c r="C43" s="438"/>
      <c r="D43" s="440"/>
      <c r="E43" s="442"/>
      <c r="F43" s="551"/>
      <c r="G43" s="444"/>
      <c r="H43" s="448"/>
      <c r="J43" s="34"/>
      <c r="K43" s="34"/>
      <c r="L43" s="34"/>
      <c r="M43" s="34"/>
      <c r="N43" s="34"/>
      <c r="O43" s="34"/>
      <c r="P43" s="34"/>
      <c r="Q43" s="34"/>
      <c r="R43" s="34"/>
    </row>
    <row r="44" spans="1:18" ht="18" customHeight="1">
      <c r="A44" s="563"/>
      <c r="B44" s="447"/>
      <c r="C44" s="438"/>
      <c r="D44" s="440"/>
      <c r="E44" s="442"/>
      <c r="F44" s="551"/>
      <c r="G44" s="446"/>
      <c r="H44" s="448"/>
      <c r="J44" s="34"/>
      <c r="K44" s="34"/>
      <c r="L44" s="34"/>
      <c r="M44" s="34"/>
      <c r="N44" s="34"/>
      <c r="O44" s="34"/>
      <c r="P44" s="34"/>
      <c r="Q44" s="34"/>
      <c r="R44" s="34"/>
    </row>
    <row r="45" spans="1:18" ht="18" customHeight="1">
      <c r="A45" s="563"/>
      <c r="B45" s="447"/>
      <c r="C45" s="438"/>
      <c r="D45" s="440"/>
      <c r="E45" s="442"/>
      <c r="F45" s="551"/>
      <c r="G45" s="446"/>
      <c r="H45" s="448"/>
      <c r="J45" s="34"/>
      <c r="K45" s="34"/>
      <c r="L45" s="34"/>
      <c r="M45" s="34"/>
      <c r="N45" s="34"/>
      <c r="O45" s="34"/>
      <c r="P45" s="34"/>
      <c r="Q45" s="34"/>
      <c r="R45" s="34"/>
    </row>
    <row r="46" spans="1:18" ht="18" customHeight="1">
      <c r="A46" s="563"/>
      <c r="B46" s="447"/>
      <c r="C46" s="438"/>
      <c r="D46" s="440"/>
      <c r="E46" s="442"/>
      <c r="F46" s="551"/>
      <c r="G46" s="446"/>
      <c r="H46" s="448"/>
      <c r="J46" s="34"/>
      <c r="K46" s="34"/>
      <c r="L46" s="34"/>
      <c r="M46" s="34"/>
      <c r="N46" s="34"/>
      <c r="O46" s="34"/>
      <c r="P46" s="34"/>
      <c r="Q46" s="34"/>
      <c r="R46" s="34"/>
    </row>
    <row r="47" spans="1:18" ht="18" customHeight="1">
      <c r="A47" s="563"/>
      <c r="B47" s="447"/>
      <c r="C47" s="438"/>
      <c r="D47" s="440"/>
      <c r="E47" s="442"/>
      <c r="F47" s="551"/>
      <c r="G47" s="446"/>
      <c r="H47" s="448"/>
      <c r="J47" s="34"/>
      <c r="K47" s="34"/>
      <c r="L47" s="34"/>
      <c r="M47" s="34"/>
      <c r="N47" s="34"/>
      <c r="O47" s="34"/>
      <c r="P47" s="34"/>
      <c r="Q47" s="34"/>
      <c r="R47" s="34"/>
    </row>
    <row r="48" spans="1:18" ht="18" customHeight="1">
      <c r="A48" s="563"/>
      <c r="B48" s="447"/>
      <c r="C48" s="438"/>
      <c r="D48" s="440"/>
      <c r="E48" s="442"/>
      <c r="F48" s="551"/>
      <c r="G48" s="446"/>
      <c r="H48" s="448"/>
      <c r="J48" s="34"/>
      <c r="K48" s="34"/>
      <c r="L48" s="34"/>
      <c r="M48" s="34"/>
      <c r="N48" s="34"/>
      <c r="O48" s="34"/>
      <c r="P48" s="34"/>
      <c r="Q48" s="34"/>
      <c r="R48" s="34"/>
    </row>
    <row r="49" spans="1:18" ht="18" customHeight="1">
      <c r="A49" s="563"/>
      <c r="B49" s="449"/>
      <c r="C49" s="438"/>
      <c r="D49" s="440"/>
      <c r="E49" s="442"/>
      <c r="F49" s="551"/>
      <c r="G49" s="446"/>
      <c r="H49" s="448"/>
      <c r="J49" s="34"/>
      <c r="K49" s="34"/>
      <c r="L49" s="34"/>
      <c r="M49" s="34"/>
      <c r="N49" s="34"/>
      <c r="O49" s="34"/>
      <c r="P49" s="34"/>
      <c r="Q49" s="34"/>
      <c r="R49" s="34"/>
    </row>
    <row r="50" spans="1:18" ht="18" customHeight="1">
      <c r="A50" s="563"/>
      <c r="B50" s="447"/>
      <c r="C50" s="438"/>
      <c r="D50" s="450"/>
      <c r="E50" s="445"/>
      <c r="F50" s="551"/>
      <c r="G50" s="565"/>
      <c r="H50" s="556"/>
      <c r="J50" s="34"/>
      <c r="K50" s="34"/>
      <c r="L50" s="34"/>
      <c r="M50" s="34"/>
      <c r="N50" s="34"/>
      <c r="O50" s="34"/>
      <c r="P50" s="34"/>
      <c r="Q50" s="34"/>
      <c r="R50" s="34"/>
    </row>
    <row r="51" spans="1:18" ht="18" customHeight="1">
      <c r="A51" s="563"/>
      <c r="B51" s="449"/>
      <c r="C51" s="438"/>
      <c r="D51" s="440"/>
      <c r="E51" s="445"/>
      <c r="F51" s="443"/>
      <c r="G51" s="444"/>
      <c r="H51" s="448"/>
      <c r="J51" s="34"/>
      <c r="K51" s="34"/>
      <c r="L51" s="34"/>
      <c r="M51" s="34"/>
      <c r="N51" s="34"/>
      <c r="O51" s="34"/>
      <c r="P51" s="34"/>
      <c r="Q51" s="34"/>
      <c r="R51" s="34"/>
    </row>
    <row r="52" spans="1:18" ht="18" customHeight="1">
      <c r="A52" s="563"/>
      <c r="B52" s="449"/>
      <c r="C52" s="438"/>
      <c r="D52" s="440"/>
      <c r="E52" s="442"/>
      <c r="F52" s="443"/>
      <c r="G52" s="566"/>
      <c r="H52" s="448"/>
      <c r="J52" s="34"/>
      <c r="K52" s="34"/>
      <c r="L52" s="34"/>
      <c r="M52" s="34"/>
      <c r="N52" s="34"/>
      <c r="O52" s="34"/>
      <c r="P52" s="34"/>
      <c r="Q52" s="34"/>
      <c r="R52" s="34"/>
    </row>
    <row r="53" spans="1:18" ht="18" customHeight="1">
      <c r="A53" s="563"/>
      <c r="B53" s="449"/>
      <c r="C53" s="438"/>
      <c r="D53" s="440"/>
      <c r="E53" s="442"/>
      <c r="F53" s="443"/>
      <c r="G53" s="444"/>
      <c r="H53" s="448"/>
      <c r="J53" s="34"/>
      <c r="K53" s="34"/>
      <c r="L53" s="34"/>
      <c r="M53" s="34"/>
      <c r="N53" s="34"/>
      <c r="O53" s="34"/>
      <c r="P53" s="34"/>
      <c r="Q53" s="34"/>
      <c r="R53" s="34"/>
    </row>
    <row r="54" spans="1:18" ht="18" customHeight="1">
      <c r="A54" s="563"/>
      <c r="B54" s="449"/>
      <c r="C54" s="438"/>
      <c r="D54" s="440"/>
      <c r="E54" s="442"/>
      <c r="F54" s="443"/>
      <c r="G54" s="444"/>
      <c r="H54" s="448"/>
      <c r="J54" s="34"/>
      <c r="K54" s="34"/>
      <c r="L54" s="34"/>
      <c r="M54" s="34"/>
      <c r="N54" s="34"/>
      <c r="O54" s="34"/>
      <c r="P54" s="34"/>
      <c r="Q54" s="34"/>
      <c r="R54" s="34"/>
    </row>
    <row r="55" spans="1:18" ht="18" customHeight="1">
      <c r="A55" s="563"/>
      <c r="B55" s="449"/>
      <c r="C55" s="438"/>
      <c r="D55" s="440"/>
      <c r="E55" s="442"/>
      <c r="F55" s="443"/>
      <c r="G55" s="444"/>
      <c r="H55" s="448"/>
      <c r="J55" s="34"/>
      <c r="K55" s="34"/>
      <c r="L55" s="34"/>
      <c r="M55" s="34"/>
      <c r="N55" s="34"/>
      <c r="O55" s="34"/>
      <c r="P55" s="34"/>
      <c r="Q55" s="34"/>
      <c r="R55" s="34"/>
    </row>
    <row r="56" spans="1:18" ht="18" customHeight="1">
      <c r="A56" s="563"/>
      <c r="B56" s="449"/>
      <c r="C56" s="438"/>
      <c r="D56" s="440"/>
      <c r="E56" s="442"/>
      <c r="F56" s="443"/>
      <c r="G56" s="444"/>
      <c r="H56" s="448"/>
      <c r="J56" s="34"/>
      <c r="K56" s="34"/>
      <c r="L56" s="34"/>
      <c r="M56" s="34"/>
      <c r="N56" s="34"/>
      <c r="O56" s="34"/>
      <c r="P56" s="34"/>
      <c r="Q56" s="34"/>
      <c r="R56" s="34"/>
    </row>
    <row r="57" spans="1:18" ht="18" customHeight="1">
      <c r="A57" s="563"/>
      <c r="B57" s="449"/>
      <c r="C57" s="438"/>
      <c r="D57" s="440"/>
      <c r="E57" s="442"/>
      <c r="F57" s="443"/>
      <c r="G57" s="444"/>
      <c r="H57" s="448"/>
      <c r="J57" s="34"/>
      <c r="K57" s="34"/>
      <c r="L57" s="34"/>
      <c r="M57" s="34"/>
      <c r="N57" s="34"/>
      <c r="O57" s="34"/>
      <c r="P57" s="34"/>
      <c r="Q57" s="34"/>
      <c r="R57" s="34"/>
    </row>
    <row r="58" spans="1:18" ht="18" customHeight="1">
      <c r="A58" s="563"/>
      <c r="B58" s="449"/>
      <c r="C58" s="438"/>
      <c r="D58" s="440"/>
      <c r="E58" s="442"/>
      <c r="F58" s="443"/>
      <c r="G58" s="444"/>
      <c r="H58" s="448"/>
      <c r="J58" s="34"/>
      <c r="K58" s="34"/>
      <c r="L58" s="34"/>
      <c r="M58" s="34"/>
      <c r="N58" s="34"/>
      <c r="O58" s="34"/>
      <c r="P58" s="34"/>
      <c r="Q58" s="34"/>
      <c r="R58" s="34"/>
    </row>
    <row r="59" spans="1:18" ht="18" customHeight="1">
      <c r="A59" s="563"/>
      <c r="B59" s="449"/>
      <c r="C59" s="438"/>
      <c r="D59" s="440"/>
      <c r="E59" s="442"/>
      <c r="F59" s="443"/>
      <c r="G59" s="444"/>
      <c r="H59" s="448"/>
      <c r="J59" s="34"/>
      <c r="K59" s="34"/>
      <c r="L59" s="34"/>
      <c r="M59" s="34"/>
      <c r="N59" s="34"/>
      <c r="O59" s="34"/>
      <c r="P59" s="34"/>
      <c r="Q59" s="34"/>
      <c r="R59" s="34"/>
    </row>
    <row r="60" spans="1:18" ht="18" customHeight="1">
      <c r="A60" s="563"/>
      <c r="B60" s="449"/>
      <c r="C60" s="438"/>
      <c r="D60" s="440"/>
      <c r="E60" s="442"/>
      <c r="F60" s="551"/>
      <c r="G60" s="446"/>
      <c r="H60" s="448"/>
      <c r="J60" s="34"/>
      <c r="K60" s="34"/>
      <c r="L60" s="34"/>
      <c r="M60" s="34"/>
      <c r="N60" s="34"/>
      <c r="O60" s="34"/>
      <c r="P60" s="34"/>
      <c r="Q60" s="34"/>
      <c r="R60" s="34"/>
    </row>
    <row r="61" spans="1:18" ht="18" customHeight="1">
      <c r="A61" s="563"/>
      <c r="B61" s="449"/>
      <c r="C61" s="438"/>
      <c r="D61" s="440"/>
      <c r="E61" s="442"/>
      <c r="F61" s="443"/>
      <c r="G61" s="444"/>
      <c r="H61" s="448"/>
      <c r="J61" s="34"/>
      <c r="K61" s="34"/>
      <c r="L61" s="34"/>
      <c r="M61" s="34"/>
      <c r="N61" s="34"/>
      <c r="O61" s="34"/>
      <c r="P61" s="34"/>
      <c r="Q61" s="34"/>
      <c r="R61" s="34"/>
    </row>
    <row r="62" spans="1:18" ht="18" customHeight="1">
      <c r="A62" s="563"/>
      <c r="B62" s="449"/>
      <c r="C62" s="438"/>
      <c r="D62" s="440"/>
      <c r="E62" s="442"/>
      <c r="F62" s="443"/>
      <c r="G62" s="444"/>
      <c r="H62" s="448"/>
      <c r="J62" s="34"/>
      <c r="K62" s="34"/>
      <c r="L62" s="34"/>
      <c r="M62" s="34"/>
      <c r="N62" s="34"/>
      <c r="O62" s="34"/>
      <c r="P62" s="34"/>
      <c r="Q62" s="34"/>
      <c r="R62" s="34"/>
    </row>
    <row r="63" spans="1:18" ht="18" customHeight="1">
      <c r="A63" s="563"/>
      <c r="B63" s="449"/>
      <c r="C63" s="438"/>
      <c r="D63" s="440"/>
      <c r="E63" s="442"/>
      <c r="F63" s="443"/>
      <c r="G63" s="444"/>
      <c r="H63" s="448"/>
      <c r="J63" s="34"/>
      <c r="K63" s="34"/>
      <c r="L63" s="34"/>
      <c r="M63" s="34"/>
      <c r="N63" s="34"/>
      <c r="O63" s="34"/>
      <c r="P63" s="34"/>
      <c r="Q63" s="34"/>
      <c r="R63" s="34"/>
    </row>
    <row r="64" spans="1:18" ht="18" customHeight="1">
      <c r="A64" s="563"/>
      <c r="B64" s="449"/>
      <c r="C64" s="438"/>
      <c r="D64" s="450"/>
      <c r="E64" s="445"/>
      <c r="F64" s="551"/>
      <c r="G64" s="444"/>
      <c r="H64" s="556"/>
      <c r="J64" s="34"/>
      <c r="K64" s="34"/>
      <c r="L64" s="34"/>
      <c r="M64" s="34"/>
      <c r="N64" s="34"/>
      <c r="O64" s="34"/>
      <c r="P64" s="34"/>
      <c r="Q64" s="34"/>
      <c r="R64" s="34"/>
    </row>
    <row r="65" spans="1:18" ht="18" customHeight="1">
      <c r="A65" s="563"/>
      <c r="B65" s="449"/>
      <c r="C65" s="438"/>
      <c r="D65" s="450"/>
      <c r="E65" s="445"/>
      <c r="F65" s="551"/>
      <c r="G65" s="446"/>
      <c r="H65" s="567"/>
      <c r="J65" s="34"/>
      <c r="K65" s="34"/>
      <c r="L65" s="34"/>
      <c r="M65" s="34"/>
      <c r="N65" s="34"/>
      <c r="O65" s="34"/>
      <c r="P65" s="34"/>
      <c r="Q65" s="34"/>
      <c r="R65" s="34"/>
    </row>
    <row r="66" spans="1:18" ht="18" customHeight="1">
      <c r="A66" s="563"/>
      <c r="B66" s="449"/>
      <c r="C66" s="438"/>
      <c r="D66" s="440"/>
      <c r="E66" s="442"/>
      <c r="F66" s="551"/>
      <c r="G66" s="446"/>
      <c r="H66" s="448"/>
      <c r="J66" s="34"/>
      <c r="K66" s="34"/>
      <c r="L66" s="34"/>
      <c r="M66" s="34"/>
      <c r="N66" s="34"/>
      <c r="O66" s="34"/>
      <c r="P66" s="34"/>
      <c r="Q66" s="34"/>
      <c r="R66" s="34"/>
    </row>
    <row r="67" spans="1:18" ht="18" customHeight="1">
      <c r="A67" s="563"/>
      <c r="B67" s="449"/>
      <c r="C67" s="438"/>
      <c r="D67" s="440"/>
      <c r="E67" s="442"/>
      <c r="F67" s="443"/>
      <c r="G67" s="444"/>
      <c r="H67" s="448"/>
      <c r="J67" s="34"/>
      <c r="K67" s="34"/>
      <c r="L67" s="34"/>
      <c r="M67" s="34"/>
      <c r="N67" s="34"/>
      <c r="O67" s="34"/>
      <c r="P67" s="34"/>
      <c r="Q67" s="34"/>
      <c r="R67" s="34"/>
    </row>
    <row r="68" spans="1:18" ht="18" customHeight="1">
      <c r="A68" s="563"/>
      <c r="B68" s="449"/>
      <c r="C68" s="438"/>
      <c r="D68" s="440"/>
      <c r="E68" s="442"/>
      <c r="F68" s="443"/>
      <c r="G68" s="444"/>
      <c r="H68" s="448"/>
      <c r="J68" s="34"/>
      <c r="K68" s="34"/>
      <c r="L68" s="34"/>
      <c r="M68" s="34"/>
      <c r="N68" s="34"/>
      <c r="O68" s="34"/>
      <c r="P68" s="34"/>
      <c r="Q68" s="34"/>
      <c r="R68" s="34"/>
    </row>
    <row r="69" spans="1:18" ht="18" customHeight="1">
      <c r="A69" s="563"/>
      <c r="B69" s="449"/>
      <c r="C69" s="438"/>
      <c r="D69" s="440"/>
      <c r="E69" s="442"/>
      <c r="F69" s="443"/>
      <c r="G69" s="444"/>
      <c r="H69" s="448"/>
      <c r="J69" s="34"/>
      <c r="K69" s="34"/>
      <c r="L69" s="34"/>
      <c r="M69" s="34"/>
      <c r="N69" s="34"/>
      <c r="O69" s="34"/>
      <c r="P69" s="34"/>
      <c r="Q69" s="34"/>
      <c r="R69" s="34"/>
    </row>
    <row r="70" spans="1:18" ht="18" customHeight="1">
      <c r="A70" s="563"/>
      <c r="B70" s="449"/>
      <c r="C70" s="438"/>
      <c r="D70" s="440"/>
      <c r="E70" s="445"/>
      <c r="F70" s="551"/>
      <c r="G70" s="444"/>
      <c r="H70" s="448"/>
      <c r="J70" s="34"/>
      <c r="K70" s="34"/>
      <c r="L70" s="34"/>
      <c r="M70" s="34"/>
      <c r="N70" s="34"/>
      <c r="O70" s="34"/>
      <c r="P70" s="34"/>
      <c r="Q70" s="34"/>
      <c r="R70" s="34"/>
    </row>
    <row r="71" spans="1:18" ht="18" customHeight="1">
      <c r="A71" s="563"/>
      <c r="B71" s="449"/>
      <c r="C71" s="438"/>
      <c r="D71" s="440"/>
      <c r="E71" s="442"/>
      <c r="F71" s="443"/>
      <c r="G71" s="444"/>
      <c r="H71" s="448"/>
      <c r="J71" s="34"/>
      <c r="K71" s="34"/>
      <c r="L71" s="34"/>
      <c r="M71" s="34"/>
      <c r="N71" s="34"/>
      <c r="O71" s="34"/>
      <c r="P71" s="34"/>
      <c r="Q71" s="34"/>
      <c r="R71" s="34"/>
    </row>
    <row r="72" spans="1:18" ht="18" customHeight="1">
      <c r="A72" s="563"/>
      <c r="B72" s="449"/>
      <c r="C72" s="438"/>
      <c r="D72" s="440"/>
      <c r="E72" s="442"/>
      <c r="F72" s="443"/>
      <c r="G72" s="444"/>
      <c r="H72" s="448"/>
      <c r="J72" s="34"/>
      <c r="K72" s="34"/>
      <c r="L72" s="34"/>
      <c r="M72" s="34"/>
      <c r="N72" s="34"/>
      <c r="O72" s="34"/>
      <c r="P72" s="34"/>
      <c r="Q72" s="34"/>
      <c r="R72" s="34"/>
    </row>
    <row r="73" spans="1:18" ht="18" customHeight="1">
      <c r="A73" s="563"/>
      <c r="B73" s="449"/>
      <c r="C73" s="438"/>
      <c r="D73" s="440"/>
      <c r="E73" s="442"/>
      <c r="F73" s="443"/>
      <c r="G73" s="444"/>
      <c r="H73" s="448"/>
      <c r="J73" s="34"/>
      <c r="K73" s="34"/>
      <c r="L73" s="34"/>
      <c r="M73" s="34"/>
      <c r="N73" s="34"/>
      <c r="O73" s="34"/>
      <c r="P73" s="34"/>
      <c r="Q73" s="34"/>
      <c r="R73" s="34"/>
    </row>
    <row r="74" spans="1:18" ht="18" customHeight="1">
      <c r="A74" s="563"/>
      <c r="B74" s="449"/>
      <c r="C74" s="438"/>
      <c r="D74" s="440"/>
      <c r="E74" s="442"/>
      <c r="F74" s="443"/>
      <c r="G74" s="444"/>
      <c r="H74" s="448"/>
      <c r="J74" s="34"/>
      <c r="K74" s="34"/>
      <c r="L74" s="34"/>
      <c r="M74" s="34"/>
      <c r="N74" s="34"/>
      <c r="O74" s="34"/>
      <c r="P74" s="34"/>
      <c r="Q74" s="34"/>
      <c r="R74" s="34"/>
    </row>
    <row r="75" spans="1:18" ht="18" customHeight="1">
      <c r="A75" s="563"/>
      <c r="B75" s="449"/>
      <c r="C75" s="438"/>
      <c r="D75" s="440"/>
      <c r="E75" s="442"/>
      <c r="F75" s="443"/>
      <c r="G75" s="444"/>
      <c r="H75" s="448"/>
      <c r="J75" s="34"/>
      <c r="K75" s="34"/>
      <c r="L75" s="34"/>
      <c r="M75" s="34"/>
      <c r="N75" s="34"/>
      <c r="O75" s="34"/>
      <c r="P75" s="34"/>
      <c r="Q75" s="34"/>
      <c r="R75" s="34"/>
    </row>
    <row r="76" spans="1:18" ht="18" customHeight="1">
      <c r="A76" s="563"/>
      <c r="B76" s="449"/>
      <c r="C76" s="438"/>
      <c r="D76" s="440"/>
      <c r="E76" s="442"/>
      <c r="F76" s="443"/>
      <c r="G76" s="444"/>
      <c r="H76" s="448"/>
      <c r="J76" s="34"/>
      <c r="K76" s="34"/>
      <c r="L76" s="34"/>
      <c r="M76" s="34"/>
      <c r="N76" s="34"/>
      <c r="O76" s="34"/>
      <c r="P76" s="34"/>
      <c r="Q76" s="34"/>
      <c r="R76" s="34"/>
    </row>
    <row r="77" spans="1:18" ht="18" customHeight="1">
      <c r="A77" s="563"/>
      <c r="B77" s="449"/>
      <c r="C77" s="438"/>
      <c r="D77" s="440"/>
      <c r="E77" s="442"/>
      <c r="F77" s="443"/>
      <c r="G77" s="444"/>
      <c r="H77" s="448"/>
      <c r="J77" s="34"/>
      <c r="K77" s="34"/>
      <c r="L77" s="34"/>
      <c r="M77" s="34"/>
      <c r="N77" s="34"/>
      <c r="O77" s="34"/>
      <c r="P77" s="34"/>
      <c r="Q77" s="34"/>
      <c r="R77" s="34"/>
    </row>
    <row r="78" spans="1:18" ht="18" customHeight="1">
      <c r="A78" s="563"/>
      <c r="B78" s="449"/>
      <c r="C78" s="438"/>
      <c r="D78" s="440"/>
      <c r="E78" s="442"/>
      <c r="F78" s="443"/>
      <c r="G78" s="444"/>
      <c r="H78" s="448"/>
      <c r="J78" s="34"/>
      <c r="K78" s="34"/>
      <c r="L78" s="34"/>
      <c r="M78" s="34"/>
      <c r="N78" s="34"/>
      <c r="O78" s="34"/>
      <c r="P78" s="34"/>
      <c r="Q78" s="34"/>
      <c r="R78" s="34"/>
    </row>
    <row r="79" spans="1:18" ht="18" customHeight="1">
      <c r="A79" s="563"/>
      <c r="B79" s="449"/>
      <c r="C79" s="438"/>
      <c r="D79" s="440"/>
      <c r="E79" s="442"/>
      <c r="F79" s="443"/>
      <c r="G79" s="566"/>
      <c r="H79" s="448"/>
      <c r="J79" s="34"/>
      <c r="K79" s="34"/>
      <c r="L79" s="34"/>
      <c r="M79" s="34"/>
      <c r="N79" s="34"/>
      <c r="O79" s="34"/>
      <c r="P79" s="34"/>
      <c r="Q79" s="34"/>
      <c r="R79" s="34"/>
    </row>
    <row r="80" spans="1:18" ht="18" customHeight="1">
      <c r="A80" s="563"/>
      <c r="B80" s="449"/>
      <c r="C80" s="438"/>
      <c r="D80" s="440"/>
      <c r="E80" s="442"/>
      <c r="F80" s="443"/>
      <c r="G80" s="444"/>
      <c r="H80" s="448"/>
      <c r="J80" s="34"/>
      <c r="K80" s="34"/>
      <c r="L80" s="34"/>
      <c r="M80" s="34"/>
      <c r="N80" s="34"/>
      <c r="O80" s="34"/>
      <c r="P80" s="34"/>
      <c r="Q80" s="34"/>
      <c r="R80" s="34"/>
    </row>
    <row r="81" spans="1:18" ht="18" customHeight="1">
      <c r="A81" s="563"/>
      <c r="B81" s="449"/>
      <c r="C81" s="438"/>
      <c r="D81" s="440"/>
      <c r="E81" s="442"/>
      <c r="F81" s="443"/>
      <c r="G81" s="444"/>
      <c r="H81" s="448"/>
      <c r="J81" s="34"/>
      <c r="K81" s="34"/>
      <c r="L81" s="34"/>
      <c r="M81" s="34"/>
      <c r="N81" s="34"/>
      <c r="O81" s="34"/>
      <c r="P81" s="34"/>
      <c r="Q81" s="34"/>
      <c r="R81" s="34"/>
    </row>
    <row r="82" spans="1:18" ht="18" customHeight="1">
      <c r="A82" s="563"/>
      <c r="B82" s="449"/>
      <c r="C82" s="438"/>
      <c r="D82" s="440"/>
      <c r="E82" s="442"/>
      <c r="F82" s="443"/>
      <c r="G82" s="444"/>
      <c r="H82" s="448"/>
      <c r="J82" s="34"/>
      <c r="K82" s="34"/>
      <c r="L82" s="34"/>
      <c r="M82" s="34"/>
      <c r="N82" s="34"/>
      <c r="O82" s="34"/>
      <c r="P82" s="34"/>
      <c r="Q82" s="34"/>
      <c r="R82" s="34"/>
    </row>
    <row r="83" spans="1:18" ht="18" customHeight="1">
      <c r="A83" s="563"/>
      <c r="B83" s="449"/>
      <c r="C83" s="438"/>
      <c r="D83" s="440"/>
      <c r="E83" s="442"/>
      <c r="F83" s="443"/>
      <c r="G83" s="444"/>
      <c r="H83" s="448"/>
      <c r="J83" s="34"/>
      <c r="K83" s="34"/>
      <c r="L83" s="34"/>
      <c r="M83" s="34"/>
      <c r="N83" s="34"/>
      <c r="O83" s="34"/>
      <c r="P83" s="34"/>
      <c r="Q83" s="34"/>
      <c r="R83" s="34"/>
    </row>
    <row r="84" spans="1:18" ht="18" customHeight="1">
      <c r="A84" s="563"/>
      <c r="B84" s="449"/>
      <c r="C84" s="438"/>
      <c r="D84" s="440"/>
      <c r="E84" s="442"/>
      <c r="F84" s="443"/>
      <c r="G84" s="444"/>
      <c r="H84" s="448"/>
      <c r="J84" s="34"/>
      <c r="K84" s="34"/>
      <c r="L84" s="34"/>
      <c r="M84" s="34"/>
      <c r="N84" s="34"/>
      <c r="O84" s="34"/>
      <c r="P84" s="34"/>
      <c r="Q84" s="34"/>
      <c r="R84" s="34"/>
    </row>
    <row r="85" spans="1:18" ht="18" customHeight="1">
      <c r="A85" s="563"/>
      <c r="B85" s="449"/>
      <c r="C85" s="438"/>
      <c r="D85" s="440"/>
      <c r="E85" s="442"/>
      <c r="F85" s="551"/>
      <c r="G85" s="446"/>
      <c r="H85" s="448"/>
      <c r="J85" s="34"/>
      <c r="K85" s="34"/>
      <c r="L85" s="34"/>
      <c r="M85" s="34"/>
      <c r="N85" s="34"/>
      <c r="O85" s="34"/>
      <c r="P85" s="34"/>
      <c r="Q85" s="34"/>
      <c r="R85" s="34"/>
    </row>
    <row r="86" spans="1:18" ht="18" customHeight="1">
      <c r="A86" s="563"/>
      <c r="B86" s="449"/>
      <c r="C86" s="438"/>
      <c r="D86" s="440"/>
      <c r="E86" s="442"/>
      <c r="F86" s="551"/>
      <c r="G86" s="446"/>
      <c r="H86" s="448"/>
      <c r="J86" s="34"/>
      <c r="K86" s="34"/>
      <c r="L86" s="34"/>
      <c r="M86" s="34"/>
      <c r="N86" s="34"/>
      <c r="O86" s="34"/>
      <c r="P86" s="34"/>
      <c r="Q86" s="34"/>
      <c r="R86" s="34"/>
    </row>
    <row r="87" spans="1:18" ht="18" customHeight="1">
      <c r="A87" s="563"/>
      <c r="B87" s="449"/>
      <c r="C87" s="438"/>
      <c r="D87" s="440"/>
      <c r="E87" s="442"/>
      <c r="F87" s="551"/>
      <c r="G87" s="446"/>
      <c r="H87" s="448"/>
      <c r="J87" s="34"/>
      <c r="K87" s="34"/>
      <c r="L87" s="34"/>
      <c r="M87" s="34"/>
      <c r="N87" s="34"/>
      <c r="O87" s="34"/>
      <c r="P87" s="34"/>
      <c r="Q87" s="34"/>
      <c r="R87" s="34"/>
    </row>
    <row r="88" spans="1:18" ht="18" customHeight="1">
      <c r="A88" s="563"/>
      <c r="B88" s="449"/>
      <c r="C88" s="438"/>
      <c r="D88" s="440"/>
      <c r="E88" s="442"/>
      <c r="F88" s="551"/>
      <c r="G88" s="446"/>
      <c r="H88" s="448"/>
      <c r="J88" s="34"/>
      <c r="K88" s="34"/>
      <c r="L88" s="34"/>
      <c r="M88" s="34"/>
      <c r="N88" s="34"/>
      <c r="O88" s="34"/>
      <c r="P88" s="34"/>
      <c r="Q88" s="34"/>
      <c r="R88" s="34"/>
    </row>
    <row r="89" spans="1:18" ht="18" customHeight="1">
      <c r="A89" s="563"/>
      <c r="B89" s="449"/>
      <c r="C89" s="438"/>
      <c r="D89" s="440"/>
      <c r="E89" s="442"/>
      <c r="F89" s="443"/>
      <c r="G89" s="444"/>
      <c r="H89" s="556"/>
      <c r="J89" s="34"/>
      <c r="K89" s="34"/>
      <c r="L89" s="34"/>
      <c r="M89" s="34"/>
      <c r="N89" s="34"/>
      <c r="O89" s="34"/>
      <c r="P89" s="34"/>
      <c r="Q89" s="34"/>
      <c r="R89" s="34"/>
    </row>
    <row r="90" spans="1:18" ht="18" customHeight="1">
      <c r="A90" s="563"/>
      <c r="B90" s="449"/>
      <c r="C90" s="438"/>
      <c r="D90" s="450"/>
      <c r="E90" s="445"/>
      <c r="F90" s="551"/>
      <c r="G90" s="446"/>
      <c r="H90" s="556"/>
      <c r="J90" s="34"/>
      <c r="K90" s="34"/>
      <c r="L90" s="34"/>
      <c r="M90" s="34"/>
      <c r="N90" s="34"/>
      <c r="O90" s="34"/>
      <c r="P90" s="34"/>
      <c r="Q90" s="34"/>
      <c r="R90" s="34"/>
    </row>
    <row r="91" spans="1:18" ht="18" customHeight="1">
      <c r="A91" s="563"/>
      <c r="B91" s="449"/>
      <c r="C91" s="438"/>
      <c r="D91" s="450"/>
      <c r="E91" s="445"/>
      <c r="F91" s="551"/>
      <c r="G91" s="446"/>
      <c r="H91" s="556"/>
      <c r="J91" s="34"/>
      <c r="K91" s="34"/>
      <c r="L91" s="34"/>
      <c r="M91" s="34"/>
      <c r="N91" s="34"/>
      <c r="O91" s="34"/>
      <c r="P91" s="34"/>
      <c r="Q91" s="34"/>
      <c r="R91" s="34"/>
    </row>
    <row r="92" spans="1:18" ht="18" customHeight="1">
      <c r="A92" s="563"/>
      <c r="B92" s="449"/>
      <c r="C92" s="438"/>
      <c r="D92" s="450"/>
      <c r="E92" s="445"/>
      <c r="F92" s="551"/>
      <c r="G92" s="446"/>
      <c r="H92" s="556"/>
      <c r="J92" s="34"/>
      <c r="K92" s="34"/>
      <c r="L92" s="34"/>
      <c r="M92" s="34"/>
      <c r="N92" s="34"/>
      <c r="O92" s="34"/>
      <c r="P92" s="34"/>
      <c r="Q92" s="34"/>
      <c r="R92" s="34"/>
    </row>
    <row r="93" spans="1:18" ht="18" customHeight="1">
      <c r="A93" s="563"/>
      <c r="B93" s="449"/>
      <c r="C93" s="438"/>
      <c r="D93" s="450"/>
      <c r="E93" s="445"/>
      <c r="F93" s="551"/>
      <c r="G93" s="446"/>
      <c r="H93" s="556"/>
      <c r="J93" s="34"/>
      <c r="K93" s="34"/>
      <c r="L93" s="34"/>
      <c r="M93" s="34"/>
      <c r="N93" s="34"/>
      <c r="O93" s="34"/>
      <c r="P93" s="34"/>
      <c r="Q93" s="34"/>
      <c r="R93" s="34"/>
    </row>
    <row r="94" spans="1:18" ht="18" customHeight="1">
      <c r="A94" s="563"/>
      <c r="B94" s="449"/>
      <c r="C94" s="438"/>
      <c r="D94" s="440"/>
      <c r="E94" s="442"/>
      <c r="F94" s="443"/>
      <c r="G94" s="444"/>
      <c r="H94" s="448"/>
      <c r="J94" s="34"/>
      <c r="K94" s="34"/>
      <c r="L94" s="34"/>
      <c r="M94" s="34"/>
      <c r="N94" s="34"/>
      <c r="O94" s="34"/>
      <c r="P94" s="34"/>
      <c r="Q94" s="34"/>
      <c r="R94" s="34"/>
    </row>
    <row r="95" spans="1:18" ht="18" customHeight="1">
      <c r="A95" s="563"/>
      <c r="B95" s="449"/>
      <c r="C95" s="438"/>
      <c r="D95" s="440"/>
      <c r="E95" s="442"/>
      <c r="F95" s="443"/>
      <c r="G95" s="444"/>
      <c r="H95" s="448"/>
      <c r="J95" s="34"/>
      <c r="K95" s="34"/>
      <c r="L95" s="34"/>
      <c r="M95" s="34"/>
      <c r="N95" s="34"/>
      <c r="O95" s="34"/>
      <c r="P95" s="34"/>
      <c r="Q95" s="34"/>
      <c r="R95" s="34"/>
    </row>
    <row r="96" spans="1:18" ht="18" customHeight="1">
      <c r="A96" s="563"/>
      <c r="B96" s="449"/>
      <c r="C96" s="438"/>
      <c r="D96" s="440"/>
      <c r="E96" s="442"/>
      <c r="F96" s="443"/>
      <c r="G96" s="444"/>
      <c r="H96" s="448"/>
      <c r="J96" s="34"/>
      <c r="K96" s="34"/>
      <c r="L96" s="34"/>
      <c r="M96" s="34"/>
      <c r="N96" s="34"/>
      <c r="O96" s="34"/>
      <c r="P96" s="34"/>
      <c r="Q96" s="34"/>
      <c r="R96" s="34"/>
    </row>
    <row r="97" spans="1:18" ht="18" customHeight="1">
      <c r="A97" s="563"/>
      <c r="B97" s="449"/>
      <c r="C97" s="438"/>
      <c r="D97" s="440"/>
      <c r="E97" s="442"/>
      <c r="F97" s="443"/>
      <c r="G97" s="444"/>
      <c r="H97" s="448"/>
      <c r="J97" s="34"/>
      <c r="K97" s="34"/>
      <c r="L97" s="34"/>
      <c r="M97" s="34"/>
      <c r="N97" s="34"/>
      <c r="O97" s="34"/>
      <c r="P97" s="34"/>
      <c r="Q97" s="34"/>
      <c r="R97" s="34"/>
    </row>
    <row r="98" spans="1:18" ht="18" customHeight="1">
      <c r="A98" s="563"/>
      <c r="B98" s="449"/>
      <c r="C98" s="438"/>
      <c r="D98" s="440"/>
      <c r="E98" s="442"/>
      <c r="F98" s="443"/>
      <c r="G98" s="444"/>
      <c r="H98" s="448"/>
      <c r="J98" s="34"/>
      <c r="K98" s="34"/>
      <c r="L98" s="34"/>
      <c r="M98" s="34"/>
      <c r="N98" s="34"/>
      <c r="O98" s="34"/>
      <c r="P98" s="34"/>
      <c r="Q98" s="34"/>
      <c r="R98" s="34"/>
    </row>
    <row r="99" spans="1:18" ht="18" customHeight="1">
      <c r="A99" s="563"/>
      <c r="B99" s="449"/>
      <c r="C99" s="438"/>
      <c r="D99" s="440"/>
      <c r="E99" s="442"/>
      <c r="F99" s="443"/>
      <c r="G99" s="444"/>
      <c r="H99" s="448"/>
      <c r="J99" s="34"/>
      <c r="K99" s="34"/>
      <c r="L99" s="34"/>
      <c r="M99" s="34"/>
      <c r="N99" s="34"/>
      <c r="O99" s="34"/>
      <c r="P99" s="34"/>
      <c r="Q99" s="34"/>
      <c r="R99" s="34"/>
    </row>
    <row r="100" spans="1:18" ht="18" customHeight="1">
      <c r="A100" s="563"/>
      <c r="B100" s="449"/>
      <c r="C100" s="438"/>
      <c r="D100" s="440"/>
      <c r="E100" s="442"/>
      <c r="F100" s="443"/>
      <c r="G100" s="444"/>
      <c r="H100" s="448"/>
      <c r="J100" s="34"/>
      <c r="K100" s="34"/>
      <c r="L100" s="34"/>
      <c r="M100" s="34"/>
      <c r="N100" s="34"/>
      <c r="O100" s="34"/>
      <c r="P100" s="34"/>
      <c r="Q100" s="34"/>
      <c r="R100" s="34"/>
    </row>
    <row r="101" spans="1:18" ht="18" customHeight="1">
      <c r="A101" s="563"/>
      <c r="B101" s="449"/>
      <c r="C101" s="438"/>
      <c r="D101" s="440"/>
      <c r="E101" s="442"/>
      <c r="F101" s="443"/>
      <c r="G101" s="444"/>
      <c r="H101" s="448"/>
      <c r="J101" s="34"/>
      <c r="K101" s="34"/>
      <c r="L101" s="34"/>
      <c r="M101" s="34"/>
      <c r="N101" s="34"/>
      <c r="O101" s="34"/>
      <c r="P101" s="34"/>
      <c r="Q101" s="34"/>
      <c r="R101" s="34"/>
    </row>
    <row r="102" spans="1:18" ht="18" customHeight="1">
      <c r="A102" s="563"/>
      <c r="B102" s="449"/>
      <c r="C102" s="438"/>
      <c r="D102" s="450"/>
      <c r="E102" s="442"/>
      <c r="F102" s="443"/>
      <c r="G102" s="444"/>
      <c r="H102" s="556"/>
      <c r="J102" s="34"/>
      <c r="K102" s="34"/>
      <c r="L102" s="34"/>
      <c r="M102" s="34"/>
      <c r="N102" s="34"/>
      <c r="O102" s="34"/>
      <c r="P102" s="34"/>
      <c r="Q102" s="34"/>
      <c r="R102" s="34"/>
    </row>
    <row r="103" spans="1:18" ht="18" customHeight="1">
      <c r="A103" s="563"/>
      <c r="B103" s="447"/>
      <c r="C103" s="438"/>
      <c r="D103" s="553"/>
      <c r="E103" s="442"/>
      <c r="F103" s="443"/>
      <c r="G103" s="444"/>
      <c r="H103" s="554"/>
      <c r="J103" s="34"/>
      <c r="K103" s="34"/>
      <c r="L103" s="34"/>
      <c r="M103" s="34"/>
      <c r="N103" s="34"/>
      <c r="O103" s="34"/>
      <c r="P103" s="34"/>
      <c r="Q103" s="34"/>
      <c r="R103" s="34"/>
    </row>
    <row r="104" spans="1:18" ht="18" customHeight="1">
      <c r="A104" s="563"/>
      <c r="B104" s="447"/>
      <c r="C104" s="438"/>
      <c r="D104" s="553"/>
      <c r="E104" s="442"/>
      <c r="F104" s="443"/>
      <c r="G104" s="444"/>
      <c r="H104" s="554"/>
      <c r="J104" s="34"/>
      <c r="K104" s="34"/>
      <c r="L104" s="34"/>
      <c r="M104" s="34"/>
      <c r="N104" s="34"/>
      <c r="O104" s="34"/>
      <c r="P104" s="34"/>
      <c r="Q104" s="34"/>
      <c r="R104" s="34"/>
    </row>
    <row r="105" spans="1:18" ht="18" customHeight="1">
      <c r="A105" s="563"/>
      <c r="B105" s="449"/>
      <c r="C105" s="438"/>
      <c r="D105" s="440"/>
      <c r="E105" s="442"/>
      <c r="F105" s="443"/>
      <c r="G105" s="444"/>
      <c r="H105" s="448"/>
      <c r="J105" s="34"/>
      <c r="K105" s="34"/>
      <c r="L105" s="34"/>
      <c r="M105" s="34"/>
      <c r="N105" s="34"/>
      <c r="O105" s="34"/>
      <c r="P105" s="34"/>
      <c r="Q105" s="34"/>
      <c r="R105" s="34"/>
    </row>
    <row r="106" spans="1:18" ht="18" customHeight="1">
      <c r="A106" s="563"/>
      <c r="B106" s="449"/>
      <c r="C106" s="438"/>
      <c r="D106" s="440"/>
      <c r="E106" s="442"/>
      <c r="F106" s="443"/>
      <c r="G106" s="444"/>
      <c r="H106" s="448"/>
      <c r="J106" s="34"/>
      <c r="K106" s="34"/>
      <c r="L106" s="34"/>
      <c r="M106" s="34"/>
      <c r="N106" s="34"/>
      <c r="O106" s="34"/>
      <c r="P106" s="34"/>
      <c r="Q106" s="34"/>
      <c r="R106" s="34"/>
    </row>
    <row r="107" spans="1:18" ht="18" customHeight="1">
      <c r="A107" s="563"/>
      <c r="B107" s="449"/>
      <c r="C107" s="438"/>
      <c r="D107" s="440"/>
      <c r="E107" s="442"/>
      <c r="F107" s="443"/>
      <c r="G107" s="444"/>
      <c r="H107" s="448"/>
      <c r="J107" s="34"/>
      <c r="K107" s="34"/>
      <c r="L107" s="34"/>
      <c r="M107" s="34"/>
      <c r="N107" s="34"/>
      <c r="O107" s="34"/>
      <c r="P107" s="34"/>
      <c r="Q107" s="34"/>
      <c r="R107" s="34"/>
    </row>
    <row r="108" spans="1:18" ht="18" customHeight="1">
      <c r="A108" s="563"/>
      <c r="B108" s="449"/>
      <c r="C108" s="438"/>
      <c r="D108" s="440"/>
      <c r="E108" s="445"/>
      <c r="F108" s="443"/>
      <c r="G108" s="444"/>
      <c r="H108" s="448"/>
      <c r="J108" s="34"/>
      <c r="K108" s="34"/>
      <c r="L108" s="34"/>
      <c r="M108" s="34"/>
      <c r="N108" s="34"/>
      <c r="O108" s="34"/>
      <c r="P108" s="34"/>
      <c r="Q108" s="34"/>
      <c r="R108" s="34"/>
    </row>
    <row r="109" spans="1:18" ht="18" customHeight="1">
      <c r="A109" s="563"/>
      <c r="B109" s="449"/>
      <c r="C109" s="438"/>
      <c r="D109" s="440"/>
      <c r="E109" s="442"/>
      <c r="F109" s="443"/>
      <c r="G109" s="444"/>
      <c r="H109" s="448"/>
      <c r="J109" s="34"/>
      <c r="K109" s="34"/>
      <c r="L109" s="34"/>
      <c r="M109" s="34"/>
      <c r="N109" s="34"/>
      <c r="O109" s="34"/>
      <c r="P109" s="34"/>
      <c r="Q109" s="34"/>
      <c r="R109" s="34"/>
    </row>
    <row r="110" spans="1:18" ht="18" customHeight="1">
      <c r="A110" s="563"/>
      <c r="B110" s="449"/>
      <c r="C110" s="438"/>
      <c r="D110" s="450"/>
      <c r="E110" s="442"/>
      <c r="F110" s="551"/>
      <c r="G110" s="446"/>
      <c r="H110" s="556"/>
      <c r="J110" s="34"/>
      <c r="K110" s="34"/>
      <c r="L110" s="34"/>
      <c r="M110" s="34"/>
      <c r="N110" s="34"/>
      <c r="O110" s="34"/>
      <c r="P110" s="34"/>
      <c r="Q110" s="34"/>
      <c r="R110" s="34"/>
    </row>
    <row r="111" spans="1:18" ht="18" customHeight="1">
      <c r="A111" s="563"/>
      <c r="B111" s="449"/>
      <c r="C111" s="438"/>
      <c r="D111" s="440"/>
      <c r="E111" s="442"/>
      <c r="F111" s="443"/>
      <c r="G111" s="444"/>
      <c r="H111" s="448"/>
      <c r="J111" s="34"/>
      <c r="K111" s="34"/>
      <c r="L111" s="34"/>
      <c r="M111" s="34"/>
      <c r="N111" s="34"/>
      <c r="O111" s="34"/>
      <c r="P111" s="34"/>
      <c r="Q111" s="34"/>
      <c r="R111" s="34"/>
    </row>
    <row r="112" spans="1:18" ht="18" customHeight="1">
      <c r="A112" s="563"/>
      <c r="B112" s="449"/>
      <c r="C112" s="438"/>
      <c r="D112" s="440"/>
      <c r="E112" s="442"/>
      <c r="F112" s="551"/>
      <c r="G112" s="444"/>
      <c r="H112" s="448"/>
      <c r="J112" s="34"/>
      <c r="K112" s="34"/>
      <c r="L112" s="34"/>
      <c r="M112" s="34"/>
      <c r="N112" s="34"/>
      <c r="O112" s="34"/>
      <c r="P112" s="34"/>
      <c r="Q112" s="34"/>
      <c r="R112" s="34"/>
    </row>
    <row r="113" spans="1:18" ht="18" customHeight="1">
      <c r="A113" s="563"/>
      <c r="B113" s="449"/>
      <c r="C113" s="438"/>
      <c r="D113" s="440"/>
      <c r="E113" s="442"/>
      <c r="F113" s="551"/>
      <c r="G113" s="444"/>
      <c r="H113" s="448"/>
      <c r="J113" s="34"/>
      <c r="K113" s="34"/>
      <c r="L113" s="34"/>
      <c r="M113" s="34"/>
      <c r="N113" s="34"/>
      <c r="O113" s="34"/>
      <c r="P113" s="34"/>
      <c r="Q113" s="34"/>
      <c r="R113" s="34"/>
    </row>
    <row r="114" spans="1:18" ht="18" customHeight="1">
      <c r="A114" s="563"/>
      <c r="B114" s="449"/>
      <c r="C114" s="438"/>
      <c r="D114" s="440"/>
      <c r="E114" s="442"/>
      <c r="F114" s="443"/>
      <c r="G114" s="444"/>
      <c r="H114" s="448"/>
      <c r="J114" s="34"/>
      <c r="K114" s="34"/>
      <c r="L114" s="34"/>
      <c r="M114" s="34"/>
      <c r="N114" s="34"/>
      <c r="O114" s="34"/>
      <c r="P114" s="34"/>
      <c r="Q114" s="34"/>
      <c r="R114" s="34"/>
    </row>
    <row r="115" spans="1:18" ht="18" customHeight="1">
      <c r="A115" s="563"/>
      <c r="B115" s="447"/>
      <c r="C115" s="438"/>
      <c r="D115" s="440"/>
      <c r="E115" s="442"/>
      <c r="F115" s="551"/>
      <c r="G115" s="446"/>
      <c r="H115" s="448"/>
      <c r="J115" s="34"/>
      <c r="K115" s="34"/>
      <c r="L115" s="34"/>
      <c r="M115" s="34"/>
      <c r="N115" s="34"/>
      <c r="O115" s="34"/>
      <c r="P115" s="34"/>
      <c r="Q115" s="34"/>
      <c r="R115" s="34"/>
    </row>
    <row r="116" spans="1:18" ht="18" customHeight="1">
      <c r="A116" s="563"/>
      <c r="B116" s="447"/>
      <c r="C116" s="438"/>
      <c r="D116" s="440"/>
      <c r="E116" s="442"/>
      <c r="F116" s="551"/>
      <c r="G116" s="446"/>
      <c r="H116" s="448"/>
      <c r="J116" s="34"/>
      <c r="K116" s="34"/>
      <c r="L116" s="34"/>
      <c r="M116" s="34"/>
      <c r="N116" s="34"/>
      <c r="O116" s="34"/>
      <c r="P116" s="34"/>
      <c r="Q116" s="34"/>
      <c r="R116" s="34"/>
    </row>
    <row r="117" spans="1:18" ht="18" customHeight="1">
      <c r="A117" s="563"/>
      <c r="B117" s="447"/>
      <c r="C117" s="438"/>
      <c r="D117" s="440"/>
      <c r="E117" s="442"/>
      <c r="F117" s="551"/>
      <c r="G117" s="446"/>
      <c r="H117" s="556"/>
      <c r="J117" s="34"/>
      <c r="K117" s="34"/>
      <c r="L117" s="34"/>
      <c r="M117" s="34"/>
      <c r="N117" s="34"/>
      <c r="O117" s="34"/>
      <c r="P117" s="34"/>
      <c r="Q117" s="34"/>
      <c r="R117" s="34"/>
    </row>
    <row r="118" spans="1:18" ht="18" customHeight="1">
      <c r="A118" s="563"/>
      <c r="B118" s="447"/>
      <c r="C118" s="438"/>
      <c r="D118" s="440"/>
      <c r="E118" s="442"/>
      <c r="F118" s="551"/>
      <c r="G118" s="446"/>
      <c r="H118" s="556"/>
      <c r="J118" s="34"/>
      <c r="K118" s="34"/>
      <c r="L118" s="34"/>
      <c r="M118" s="34"/>
      <c r="N118" s="34"/>
      <c r="O118" s="34"/>
      <c r="P118" s="34"/>
      <c r="Q118" s="34"/>
      <c r="R118" s="34"/>
    </row>
    <row r="119" spans="1:18" ht="18" customHeight="1">
      <c r="A119" s="563"/>
      <c r="B119" s="447"/>
      <c r="C119" s="438"/>
      <c r="D119" s="440"/>
      <c r="E119" s="442"/>
      <c r="F119" s="551"/>
      <c r="G119" s="446"/>
      <c r="H119" s="556"/>
      <c r="J119" s="34"/>
      <c r="K119" s="34"/>
      <c r="L119" s="34"/>
      <c r="M119" s="34"/>
      <c r="N119" s="34"/>
      <c r="O119" s="34"/>
      <c r="P119" s="34"/>
      <c r="Q119" s="34"/>
      <c r="R119" s="34"/>
    </row>
    <row r="120" spans="1:18" ht="18" customHeight="1">
      <c r="A120" s="563"/>
      <c r="B120" s="447"/>
      <c r="C120" s="438"/>
      <c r="D120" s="440"/>
      <c r="E120" s="442"/>
      <c r="F120" s="551"/>
      <c r="G120" s="446"/>
      <c r="H120" s="556"/>
      <c r="J120" s="34"/>
      <c r="K120" s="34"/>
      <c r="L120" s="34"/>
      <c r="M120" s="34"/>
      <c r="N120" s="34"/>
      <c r="O120" s="34"/>
      <c r="P120" s="34"/>
      <c r="Q120" s="34"/>
      <c r="R120" s="34"/>
    </row>
    <row r="121" spans="1:18" ht="18" customHeight="1">
      <c r="A121" s="563"/>
      <c r="B121" s="447"/>
      <c r="C121" s="438"/>
      <c r="D121" s="450"/>
      <c r="E121" s="445"/>
      <c r="F121" s="551"/>
      <c r="G121" s="446"/>
      <c r="H121" s="556"/>
      <c r="J121" s="34"/>
      <c r="K121" s="34"/>
      <c r="L121" s="34"/>
      <c r="M121" s="34"/>
      <c r="N121" s="34"/>
      <c r="O121" s="34"/>
      <c r="P121" s="34"/>
      <c r="Q121" s="34"/>
      <c r="R121" s="34"/>
    </row>
    <row r="122" spans="1:18" ht="18" customHeight="1">
      <c r="A122" s="563"/>
      <c r="B122" s="447"/>
      <c r="C122" s="438"/>
      <c r="D122" s="450"/>
      <c r="E122" s="445"/>
      <c r="F122" s="551"/>
      <c r="G122" s="446"/>
      <c r="H122" s="556"/>
      <c r="J122" s="34"/>
      <c r="K122" s="34"/>
      <c r="L122" s="34"/>
      <c r="M122" s="34"/>
      <c r="N122" s="34"/>
      <c r="O122" s="34"/>
      <c r="P122" s="34"/>
      <c r="Q122" s="34"/>
      <c r="R122" s="34"/>
    </row>
    <row r="123" spans="1:18" ht="18" customHeight="1">
      <c r="A123" s="563"/>
      <c r="B123" s="447"/>
      <c r="C123" s="438"/>
      <c r="D123" s="450"/>
      <c r="E123" s="445"/>
      <c r="F123" s="551"/>
      <c r="G123" s="446"/>
      <c r="H123" s="556"/>
      <c r="J123" s="34"/>
      <c r="K123" s="34"/>
      <c r="L123" s="34"/>
      <c r="M123" s="34"/>
      <c r="N123" s="34"/>
      <c r="O123" s="34"/>
      <c r="P123" s="34"/>
      <c r="Q123" s="34"/>
      <c r="R123" s="34"/>
    </row>
    <row r="124" spans="1:18" ht="18" customHeight="1">
      <c r="A124" s="563"/>
      <c r="B124" s="447"/>
      <c r="C124" s="438"/>
      <c r="D124" s="450"/>
      <c r="E124" s="445"/>
      <c r="F124" s="551"/>
      <c r="G124" s="446"/>
      <c r="H124" s="556"/>
      <c r="J124" s="34"/>
      <c r="K124" s="34"/>
      <c r="L124" s="34"/>
      <c r="M124" s="34"/>
      <c r="N124" s="34"/>
      <c r="O124" s="34"/>
      <c r="P124" s="34"/>
      <c r="Q124" s="34"/>
      <c r="R124" s="34"/>
    </row>
    <row r="125" spans="1:18" ht="18" customHeight="1">
      <c r="A125" s="563"/>
      <c r="B125" s="447"/>
      <c r="C125" s="438"/>
      <c r="D125" s="450"/>
      <c r="E125" s="445"/>
      <c r="F125" s="551"/>
      <c r="G125" s="446"/>
      <c r="H125" s="556"/>
      <c r="J125" s="34"/>
      <c r="K125" s="34"/>
      <c r="L125" s="34"/>
      <c r="M125" s="34"/>
      <c r="N125" s="34"/>
      <c r="O125" s="34"/>
      <c r="P125" s="34"/>
      <c r="Q125" s="34"/>
      <c r="R125" s="34"/>
    </row>
    <row r="126" spans="1:18" ht="18" customHeight="1">
      <c r="A126" s="563"/>
      <c r="B126" s="447"/>
      <c r="C126" s="438"/>
      <c r="D126" s="440"/>
      <c r="E126" s="442"/>
      <c r="F126" s="551"/>
      <c r="G126" s="446"/>
      <c r="H126" s="448"/>
      <c r="J126" s="34"/>
      <c r="K126" s="34"/>
      <c r="L126" s="34"/>
      <c r="M126" s="34"/>
      <c r="N126" s="34"/>
      <c r="O126" s="34"/>
      <c r="P126" s="34"/>
      <c r="Q126" s="34"/>
      <c r="R126" s="34"/>
    </row>
    <row r="127" spans="1:18" ht="18" customHeight="1">
      <c r="A127" s="563"/>
      <c r="B127" s="447"/>
      <c r="C127" s="438"/>
      <c r="D127" s="440"/>
      <c r="E127" s="442"/>
      <c r="F127" s="443"/>
      <c r="G127" s="444"/>
      <c r="H127" s="448"/>
      <c r="J127" s="34"/>
      <c r="K127" s="34"/>
      <c r="L127" s="34"/>
      <c r="M127" s="34"/>
      <c r="N127" s="34"/>
      <c r="O127" s="34"/>
      <c r="P127" s="34"/>
      <c r="Q127" s="34"/>
      <c r="R127" s="34"/>
    </row>
    <row r="128" spans="1:18" ht="18" customHeight="1">
      <c r="A128" s="563"/>
      <c r="B128" s="447"/>
      <c r="C128" s="438"/>
      <c r="D128" s="440"/>
      <c r="E128" s="442"/>
      <c r="F128" s="443"/>
      <c r="G128" s="444"/>
      <c r="H128" s="448"/>
      <c r="J128" s="34"/>
      <c r="K128" s="34"/>
      <c r="L128" s="34"/>
      <c r="M128" s="34"/>
      <c r="N128" s="34"/>
      <c r="O128" s="34"/>
      <c r="P128" s="34"/>
      <c r="Q128" s="34"/>
      <c r="R128" s="34"/>
    </row>
    <row r="129" spans="1:18" ht="18" customHeight="1">
      <c r="A129" s="563"/>
      <c r="B129" s="447"/>
      <c r="C129" s="438"/>
      <c r="D129" s="440"/>
      <c r="E129" s="442"/>
      <c r="F129" s="443"/>
      <c r="G129" s="444"/>
      <c r="H129" s="448"/>
      <c r="J129" s="34"/>
      <c r="K129" s="34"/>
      <c r="L129" s="34"/>
      <c r="M129" s="34"/>
      <c r="N129" s="34"/>
      <c r="O129" s="34"/>
      <c r="P129" s="34"/>
      <c r="Q129" s="34"/>
      <c r="R129" s="34"/>
    </row>
    <row r="130" spans="1:18" ht="18" customHeight="1">
      <c r="A130" s="563"/>
      <c r="B130" s="447"/>
      <c r="C130" s="438"/>
      <c r="D130" s="440"/>
      <c r="E130" s="442"/>
      <c r="F130" s="551"/>
      <c r="G130" s="446"/>
      <c r="H130" s="448"/>
      <c r="J130" s="34"/>
      <c r="K130" s="34"/>
      <c r="L130" s="34"/>
      <c r="M130" s="34"/>
      <c r="N130" s="34"/>
      <c r="O130" s="34"/>
      <c r="P130" s="34"/>
      <c r="Q130" s="34"/>
      <c r="R130" s="34"/>
    </row>
    <row r="131" spans="1:18" ht="18" customHeight="1">
      <c r="A131" s="563"/>
      <c r="B131" s="447"/>
      <c r="C131" s="438"/>
      <c r="D131" s="440"/>
      <c r="E131" s="442"/>
      <c r="F131" s="443"/>
      <c r="G131" s="444"/>
      <c r="H131" s="448"/>
      <c r="J131" s="34"/>
      <c r="K131" s="34"/>
      <c r="L131" s="34"/>
      <c r="M131" s="34"/>
      <c r="N131" s="34"/>
      <c r="O131" s="34"/>
      <c r="P131" s="34"/>
      <c r="Q131" s="34"/>
      <c r="R131" s="34"/>
    </row>
    <row r="132" spans="1:18" ht="18" customHeight="1">
      <c r="A132" s="563"/>
      <c r="B132" s="447"/>
      <c r="C132" s="438"/>
      <c r="D132" s="440"/>
      <c r="E132" s="442"/>
      <c r="F132" s="443"/>
      <c r="G132" s="444"/>
      <c r="H132" s="448"/>
      <c r="J132" s="34"/>
      <c r="K132" s="34"/>
      <c r="L132" s="34"/>
      <c r="M132" s="34"/>
      <c r="N132" s="34"/>
      <c r="O132" s="34"/>
      <c r="P132" s="34"/>
      <c r="Q132" s="34"/>
      <c r="R132" s="34"/>
    </row>
    <row r="133" spans="1:18" ht="18" customHeight="1">
      <c r="A133" s="563"/>
      <c r="B133" s="447"/>
      <c r="C133" s="438"/>
      <c r="D133" s="440"/>
      <c r="E133" s="442"/>
      <c r="F133" s="443"/>
      <c r="G133" s="444"/>
      <c r="H133" s="448"/>
      <c r="J133" s="34"/>
      <c r="K133" s="34"/>
      <c r="L133" s="34"/>
      <c r="M133" s="34"/>
      <c r="N133" s="34"/>
      <c r="O133" s="34"/>
      <c r="P133" s="34"/>
      <c r="Q133" s="34"/>
      <c r="R133" s="34"/>
    </row>
    <row r="134" spans="1:18" ht="18" customHeight="1">
      <c r="A134" s="563"/>
      <c r="B134" s="447"/>
      <c r="C134" s="438"/>
      <c r="D134" s="440"/>
      <c r="E134" s="442"/>
      <c r="F134" s="443"/>
      <c r="G134" s="444"/>
      <c r="H134" s="448"/>
      <c r="J134" s="34"/>
      <c r="K134" s="34"/>
      <c r="L134" s="34"/>
      <c r="M134" s="34"/>
      <c r="N134" s="34"/>
      <c r="O134" s="34"/>
      <c r="P134" s="34"/>
      <c r="Q134" s="34"/>
      <c r="R134" s="34"/>
    </row>
    <row r="135" spans="1:18" ht="18" customHeight="1">
      <c r="A135" s="563"/>
      <c r="B135" s="447"/>
      <c r="C135" s="438"/>
      <c r="D135" s="440"/>
      <c r="E135" s="442"/>
      <c r="F135" s="443"/>
      <c r="G135" s="444"/>
      <c r="H135" s="448"/>
      <c r="J135" s="34"/>
      <c r="K135" s="34"/>
      <c r="L135" s="34"/>
      <c r="M135" s="34"/>
      <c r="N135" s="34"/>
      <c r="O135" s="34"/>
      <c r="P135" s="34"/>
      <c r="Q135" s="34"/>
      <c r="R135" s="34"/>
    </row>
    <row r="136" spans="1:18" ht="18" customHeight="1">
      <c r="A136" s="563"/>
      <c r="B136" s="449"/>
      <c r="C136" s="438"/>
      <c r="D136" s="440"/>
      <c r="E136" s="445"/>
      <c r="F136" s="551"/>
      <c r="G136" s="444"/>
      <c r="H136" s="448"/>
      <c r="J136" s="34"/>
      <c r="K136" s="34"/>
      <c r="L136" s="34"/>
      <c r="M136" s="34"/>
      <c r="N136" s="34"/>
      <c r="O136" s="34"/>
      <c r="P136" s="34"/>
      <c r="Q136" s="34"/>
      <c r="R136" s="34"/>
    </row>
    <row r="137" spans="1:18" ht="18" customHeight="1">
      <c r="A137" s="563"/>
      <c r="B137" s="449"/>
      <c r="C137" s="438"/>
      <c r="D137" s="440"/>
      <c r="E137" s="442"/>
      <c r="F137" s="443"/>
      <c r="G137" s="444"/>
      <c r="H137" s="448"/>
      <c r="J137" s="34"/>
      <c r="K137" s="34"/>
      <c r="L137" s="34"/>
      <c r="M137" s="34"/>
      <c r="N137" s="34"/>
      <c r="O137" s="34"/>
      <c r="P137" s="34"/>
      <c r="Q137" s="34"/>
      <c r="R137" s="34"/>
    </row>
    <row r="138" spans="1:18" ht="18" customHeight="1">
      <c r="A138" s="563"/>
      <c r="B138" s="449"/>
      <c r="C138" s="438"/>
      <c r="D138" s="440"/>
      <c r="E138" s="442"/>
      <c r="F138" s="551"/>
      <c r="G138" s="446"/>
      <c r="H138" s="448"/>
      <c r="J138" s="34"/>
      <c r="K138" s="34"/>
      <c r="L138" s="34"/>
      <c r="M138" s="34"/>
      <c r="N138" s="34"/>
      <c r="O138" s="34"/>
      <c r="P138" s="34"/>
      <c r="Q138" s="34"/>
      <c r="R138" s="34"/>
    </row>
    <row r="139" spans="1:18" ht="18" customHeight="1">
      <c r="A139" s="563"/>
      <c r="B139" s="449"/>
      <c r="C139" s="438"/>
      <c r="D139" s="440"/>
      <c r="E139" s="445"/>
      <c r="F139" s="443"/>
      <c r="G139" s="444"/>
      <c r="H139" s="448"/>
      <c r="J139" s="34"/>
      <c r="K139" s="34"/>
      <c r="L139" s="34"/>
      <c r="M139" s="34"/>
      <c r="N139" s="34"/>
      <c r="O139" s="34"/>
      <c r="P139" s="34"/>
      <c r="Q139" s="34"/>
      <c r="R139" s="34"/>
    </row>
    <row r="140" spans="1:18" ht="18" customHeight="1">
      <c r="A140" s="563"/>
      <c r="B140" s="449"/>
      <c r="C140" s="438"/>
      <c r="D140" s="440"/>
      <c r="E140" s="442"/>
      <c r="F140" s="443"/>
      <c r="G140" s="444"/>
      <c r="H140" s="448"/>
      <c r="J140" s="34"/>
      <c r="K140" s="34"/>
      <c r="L140" s="34"/>
      <c r="M140" s="34"/>
      <c r="N140" s="34"/>
      <c r="O140" s="34"/>
      <c r="P140" s="34"/>
      <c r="Q140" s="34"/>
      <c r="R140" s="34"/>
    </row>
    <row r="141" spans="1:18" ht="18" customHeight="1">
      <c r="A141" s="563"/>
      <c r="B141" s="449"/>
      <c r="C141" s="438"/>
      <c r="D141" s="440"/>
      <c r="E141" s="442"/>
      <c r="F141" s="443"/>
      <c r="G141" s="444"/>
      <c r="H141" s="448"/>
      <c r="J141" s="34"/>
      <c r="K141" s="34"/>
      <c r="L141" s="34"/>
      <c r="M141" s="34"/>
      <c r="N141" s="34"/>
      <c r="O141" s="34"/>
      <c r="P141" s="34"/>
      <c r="Q141" s="34"/>
      <c r="R141" s="34"/>
    </row>
    <row r="142" spans="1:18" ht="18" customHeight="1">
      <c r="A142" s="563"/>
      <c r="B142" s="449"/>
      <c r="C142" s="438"/>
      <c r="D142" s="440"/>
      <c r="E142" s="442"/>
      <c r="F142" s="443"/>
      <c r="G142" s="444"/>
      <c r="H142" s="448"/>
      <c r="J142" s="34"/>
      <c r="K142" s="34"/>
      <c r="L142" s="34"/>
      <c r="M142" s="34"/>
      <c r="N142" s="34"/>
      <c r="O142" s="34"/>
      <c r="P142" s="34"/>
      <c r="Q142" s="34"/>
      <c r="R142" s="34"/>
    </row>
    <row r="143" spans="1:18" ht="18" customHeight="1">
      <c r="A143" s="563"/>
      <c r="B143" s="449"/>
      <c r="C143" s="438"/>
      <c r="D143" s="440"/>
      <c r="E143" s="442"/>
      <c r="F143" s="443"/>
      <c r="G143" s="444"/>
      <c r="H143" s="448"/>
      <c r="J143" s="34"/>
      <c r="K143" s="34"/>
      <c r="L143" s="34"/>
      <c r="M143" s="34"/>
      <c r="N143" s="34"/>
      <c r="O143" s="34"/>
      <c r="P143" s="34"/>
      <c r="Q143" s="34"/>
      <c r="R143" s="34"/>
    </row>
    <row r="144" spans="1:18" ht="18" customHeight="1">
      <c r="A144" s="563"/>
      <c r="B144" s="449"/>
      <c r="C144" s="438"/>
      <c r="D144" s="440"/>
      <c r="E144" s="442"/>
      <c r="F144" s="443"/>
      <c r="G144" s="444"/>
      <c r="H144" s="448"/>
      <c r="J144" s="34"/>
      <c r="K144" s="34"/>
      <c r="L144" s="34"/>
      <c r="M144" s="34"/>
      <c r="N144" s="34"/>
      <c r="O144" s="34"/>
      <c r="P144" s="34"/>
      <c r="Q144" s="34"/>
      <c r="R144" s="34"/>
    </row>
    <row r="145" spans="1:18" ht="18" customHeight="1">
      <c r="A145" s="563"/>
      <c r="B145" s="449"/>
      <c r="C145" s="438"/>
      <c r="D145" s="440"/>
      <c r="E145" s="442"/>
      <c r="F145" s="551"/>
      <c r="G145" s="446"/>
      <c r="H145" s="448"/>
      <c r="J145" s="34"/>
      <c r="K145" s="34"/>
      <c r="L145" s="34"/>
      <c r="M145" s="34"/>
      <c r="N145" s="34"/>
      <c r="O145" s="34"/>
      <c r="P145" s="34"/>
      <c r="Q145" s="34"/>
      <c r="R145" s="34"/>
    </row>
    <row r="146" spans="1:18" ht="18" customHeight="1">
      <c r="A146" s="563"/>
      <c r="B146" s="449"/>
      <c r="C146" s="438"/>
      <c r="D146" s="440"/>
      <c r="E146" s="442"/>
      <c r="F146" s="551"/>
      <c r="G146" s="446"/>
      <c r="H146" s="448"/>
      <c r="J146" s="34"/>
      <c r="K146" s="34"/>
      <c r="L146" s="34"/>
      <c r="M146" s="34"/>
      <c r="N146" s="34"/>
      <c r="O146" s="34"/>
      <c r="P146" s="34"/>
      <c r="Q146" s="34"/>
      <c r="R146" s="34"/>
    </row>
    <row r="147" spans="1:18" ht="18" customHeight="1">
      <c r="A147" s="563"/>
      <c r="B147" s="447"/>
      <c r="C147" s="438"/>
      <c r="D147" s="440"/>
      <c r="E147" s="442"/>
      <c r="F147" s="551"/>
      <c r="G147" s="446"/>
      <c r="H147" s="448"/>
      <c r="J147" s="34"/>
      <c r="K147" s="34"/>
      <c r="L147" s="34"/>
      <c r="M147" s="34"/>
      <c r="N147" s="34"/>
      <c r="O147" s="34"/>
      <c r="P147" s="34"/>
      <c r="Q147" s="34"/>
      <c r="R147" s="34"/>
    </row>
    <row r="148" spans="1:18" ht="18" customHeight="1">
      <c r="A148" s="563"/>
      <c r="B148" s="447"/>
      <c r="C148" s="438"/>
      <c r="D148" s="440"/>
      <c r="E148" s="442"/>
      <c r="F148" s="443"/>
      <c r="G148" s="446"/>
      <c r="H148" s="448"/>
      <c r="J148" s="34"/>
      <c r="K148" s="34"/>
      <c r="L148" s="34"/>
      <c r="M148" s="34"/>
      <c r="N148" s="34"/>
      <c r="O148" s="34"/>
      <c r="P148" s="34"/>
      <c r="Q148" s="34"/>
      <c r="R148" s="34"/>
    </row>
    <row r="149" spans="1:18" ht="18" customHeight="1">
      <c r="A149" s="563"/>
      <c r="B149" s="447"/>
      <c r="C149" s="438"/>
      <c r="D149" s="440"/>
      <c r="E149" s="442"/>
      <c r="F149" s="443"/>
      <c r="G149" s="446"/>
      <c r="H149" s="448"/>
      <c r="J149" s="34"/>
      <c r="K149" s="34"/>
      <c r="L149" s="34"/>
      <c r="M149" s="34"/>
      <c r="N149" s="34"/>
      <c r="O149" s="34"/>
      <c r="P149" s="34"/>
      <c r="Q149" s="34"/>
      <c r="R149" s="34"/>
    </row>
    <row r="150" spans="1:18" ht="18" customHeight="1">
      <c r="A150" s="563"/>
      <c r="B150" s="447"/>
      <c r="C150" s="438"/>
      <c r="D150" s="440"/>
      <c r="E150" s="442"/>
      <c r="F150" s="551"/>
      <c r="G150" s="446"/>
      <c r="H150" s="448"/>
      <c r="J150" s="34"/>
      <c r="K150" s="34"/>
      <c r="L150" s="34"/>
      <c r="M150" s="34"/>
      <c r="N150" s="34"/>
      <c r="O150" s="34"/>
      <c r="P150" s="34"/>
      <c r="Q150" s="34"/>
      <c r="R150" s="34"/>
    </row>
    <row r="151" spans="1:18" ht="18" customHeight="1">
      <c r="A151" s="563"/>
      <c r="B151" s="447"/>
      <c r="C151" s="438"/>
      <c r="D151" s="440"/>
      <c r="E151" s="442"/>
      <c r="F151" s="551"/>
      <c r="G151" s="446"/>
      <c r="H151" s="448"/>
      <c r="J151" s="34"/>
      <c r="K151" s="34"/>
      <c r="L151" s="34"/>
      <c r="M151" s="34"/>
      <c r="N151" s="34"/>
      <c r="O151" s="34"/>
      <c r="P151" s="34"/>
      <c r="Q151" s="34"/>
      <c r="R151" s="34"/>
    </row>
    <row r="152" spans="1:18" ht="18" customHeight="1">
      <c r="A152" s="563"/>
      <c r="B152" s="447"/>
      <c r="C152" s="438"/>
      <c r="D152" s="440"/>
      <c r="E152" s="442"/>
      <c r="F152" s="551"/>
      <c r="G152" s="446"/>
      <c r="H152" s="448"/>
      <c r="J152" s="34"/>
      <c r="K152" s="34"/>
      <c r="L152" s="34"/>
      <c r="M152" s="34"/>
      <c r="N152" s="34"/>
      <c r="O152" s="34"/>
      <c r="P152" s="34"/>
      <c r="Q152" s="34"/>
      <c r="R152" s="34"/>
    </row>
    <row r="153" spans="1:18" ht="18" customHeight="1">
      <c r="A153" s="563"/>
      <c r="B153" s="447"/>
      <c r="C153" s="438"/>
      <c r="D153" s="440"/>
      <c r="E153" s="442"/>
      <c r="F153" s="551"/>
      <c r="G153" s="446"/>
      <c r="H153" s="556"/>
      <c r="J153" s="34"/>
      <c r="K153" s="34"/>
      <c r="L153" s="34"/>
      <c r="M153" s="34"/>
      <c r="N153" s="34"/>
      <c r="O153" s="34"/>
      <c r="P153" s="34"/>
      <c r="Q153" s="34"/>
      <c r="R153" s="34"/>
    </row>
    <row r="154" spans="1:18" ht="18" customHeight="1">
      <c r="A154" s="563"/>
      <c r="B154" s="447"/>
      <c r="C154" s="438"/>
      <c r="D154" s="440"/>
      <c r="E154" s="442"/>
      <c r="F154" s="551"/>
      <c r="G154" s="446"/>
      <c r="H154" s="556"/>
      <c r="J154" s="34"/>
      <c r="K154" s="34"/>
      <c r="L154" s="34"/>
      <c r="M154" s="34"/>
      <c r="N154" s="34"/>
      <c r="O154" s="34"/>
      <c r="P154" s="34"/>
      <c r="Q154" s="34"/>
      <c r="R154" s="34"/>
    </row>
    <row r="155" spans="1:18" ht="18" customHeight="1">
      <c r="A155" s="563"/>
      <c r="B155" s="447"/>
      <c r="C155" s="555"/>
      <c r="D155" s="450"/>
      <c r="E155" s="445"/>
      <c r="F155" s="551"/>
      <c r="G155" s="446"/>
      <c r="H155" s="556"/>
      <c r="J155" s="34"/>
      <c r="K155" s="34"/>
      <c r="L155" s="34"/>
      <c r="M155" s="34"/>
      <c r="N155" s="34"/>
      <c r="O155" s="34"/>
      <c r="P155" s="34"/>
      <c r="Q155" s="34"/>
      <c r="R155" s="34"/>
    </row>
    <row r="156" spans="1:18" ht="18" customHeight="1">
      <c r="A156" s="563"/>
      <c r="B156" s="447"/>
      <c r="C156" s="555"/>
      <c r="D156" s="450"/>
      <c r="E156" s="445"/>
      <c r="F156" s="551"/>
      <c r="G156" s="446"/>
      <c r="H156" s="556"/>
      <c r="J156" s="34"/>
      <c r="K156" s="34"/>
      <c r="L156" s="34"/>
      <c r="M156" s="34"/>
      <c r="N156" s="34"/>
      <c r="O156" s="34"/>
      <c r="P156" s="34"/>
      <c r="Q156" s="34"/>
      <c r="R156" s="34"/>
    </row>
    <row r="157" spans="1:18" ht="18" customHeight="1">
      <c r="A157" s="563"/>
      <c r="B157" s="447"/>
      <c r="C157" s="555"/>
      <c r="D157" s="450"/>
      <c r="E157" s="445"/>
      <c r="F157" s="551"/>
      <c r="G157" s="446"/>
      <c r="H157" s="556"/>
      <c r="J157" s="34"/>
      <c r="K157" s="34"/>
      <c r="L157" s="34"/>
      <c r="M157" s="34"/>
      <c r="N157" s="34"/>
      <c r="O157" s="34"/>
      <c r="P157" s="34"/>
      <c r="Q157" s="34"/>
      <c r="R157" s="34"/>
    </row>
    <row r="158" spans="1:18" ht="18" customHeight="1">
      <c r="A158" s="563"/>
      <c r="B158" s="447"/>
      <c r="C158" s="555"/>
      <c r="D158" s="450"/>
      <c r="E158" s="445"/>
      <c r="F158" s="551"/>
      <c r="G158" s="446"/>
      <c r="H158" s="556"/>
      <c r="J158" s="34"/>
      <c r="K158" s="34"/>
      <c r="L158" s="34"/>
      <c r="M158" s="34"/>
      <c r="N158" s="34"/>
      <c r="O158" s="34"/>
      <c r="P158" s="34"/>
      <c r="Q158" s="34"/>
      <c r="R158" s="34"/>
    </row>
    <row r="159" spans="1:18" ht="18" customHeight="1">
      <c r="A159" s="563"/>
      <c r="B159" s="447"/>
      <c r="C159" s="555"/>
      <c r="D159" s="450"/>
      <c r="E159" s="445"/>
      <c r="F159" s="551"/>
      <c r="G159" s="446"/>
      <c r="H159" s="556"/>
      <c r="J159" s="34"/>
      <c r="K159" s="34"/>
      <c r="L159" s="34"/>
      <c r="M159" s="34"/>
      <c r="N159" s="34"/>
      <c r="O159" s="34"/>
      <c r="P159" s="34"/>
      <c r="Q159" s="34"/>
      <c r="R159" s="34"/>
    </row>
    <row r="160" spans="1:18" ht="18" customHeight="1">
      <c r="A160" s="563"/>
      <c r="B160" s="447"/>
      <c r="C160" s="438"/>
      <c r="D160" s="440"/>
      <c r="E160" s="442"/>
      <c r="F160" s="551"/>
      <c r="G160" s="446"/>
      <c r="H160" s="448"/>
      <c r="J160" s="34"/>
      <c r="K160" s="34"/>
      <c r="L160" s="34"/>
      <c r="M160" s="34"/>
      <c r="N160" s="34"/>
      <c r="O160" s="34"/>
      <c r="P160" s="34"/>
      <c r="Q160" s="34"/>
      <c r="R160" s="34"/>
    </row>
    <row r="161" spans="1:18" ht="18" customHeight="1">
      <c r="A161" s="563"/>
      <c r="B161" s="449"/>
      <c r="C161" s="438"/>
      <c r="D161" s="440"/>
      <c r="E161" s="442"/>
      <c r="F161" s="443"/>
      <c r="G161" s="444"/>
      <c r="H161" s="448"/>
      <c r="J161" s="34"/>
      <c r="K161" s="34"/>
      <c r="L161" s="34"/>
      <c r="M161" s="34"/>
      <c r="N161" s="34"/>
      <c r="O161" s="34"/>
      <c r="P161" s="34"/>
      <c r="Q161" s="34"/>
      <c r="R161" s="34"/>
    </row>
    <row r="162" spans="1:18" ht="18" customHeight="1">
      <c r="A162" s="563"/>
      <c r="B162" s="449"/>
      <c r="C162" s="438"/>
      <c r="D162" s="440"/>
      <c r="E162" s="442"/>
      <c r="F162" s="443"/>
      <c r="G162" s="444"/>
      <c r="H162" s="448"/>
      <c r="J162" s="34"/>
      <c r="K162" s="34"/>
      <c r="L162" s="34"/>
      <c r="M162" s="34"/>
      <c r="N162" s="34"/>
      <c r="O162" s="34"/>
      <c r="P162" s="34"/>
      <c r="Q162" s="34"/>
      <c r="R162" s="34"/>
    </row>
    <row r="163" spans="1:18" ht="18" customHeight="1">
      <c r="A163" s="563"/>
      <c r="B163" s="449"/>
      <c r="C163" s="438"/>
      <c r="D163" s="440"/>
      <c r="E163" s="442"/>
      <c r="F163" s="443"/>
      <c r="G163" s="444"/>
      <c r="H163" s="448"/>
      <c r="J163" s="34"/>
      <c r="K163" s="34"/>
      <c r="L163" s="34"/>
      <c r="M163" s="34"/>
      <c r="N163" s="34"/>
      <c r="O163" s="34"/>
      <c r="P163" s="34"/>
      <c r="Q163" s="34"/>
      <c r="R163" s="34"/>
    </row>
    <row r="164" spans="1:18" ht="18" customHeight="1">
      <c r="A164" s="563"/>
      <c r="B164" s="449"/>
      <c r="C164" s="438"/>
      <c r="D164" s="440"/>
      <c r="E164" s="442"/>
      <c r="F164" s="443"/>
      <c r="G164" s="444"/>
      <c r="H164" s="448"/>
      <c r="J164" s="34"/>
      <c r="K164" s="34"/>
      <c r="L164" s="34"/>
      <c r="M164" s="34"/>
      <c r="N164" s="34"/>
      <c r="O164" s="34"/>
      <c r="P164" s="34"/>
      <c r="Q164" s="34"/>
      <c r="R164" s="34"/>
    </row>
    <row r="165" spans="1:18" ht="18" customHeight="1">
      <c r="A165" s="563"/>
      <c r="B165" s="449"/>
      <c r="C165" s="438"/>
      <c r="D165" s="440"/>
      <c r="E165" s="442"/>
      <c r="F165" s="443"/>
      <c r="G165" s="444"/>
      <c r="H165" s="448"/>
      <c r="J165" s="34"/>
      <c r="K165" s="34"/>
      <c r="L165" s="34"/>
      <c r="M165" s="34"/>
      <c r="N165" s="34"/>
      <c r="O165" s="34"/>
      <c r="P165" s="34"/>
      <c r="Q165" s="34"/>
      <c r="R165" s="34"/>
    </row>
    <row r="166" spans="1:18" ht="18" customHeight="1">
      <c r="A166" s="563"/>
      <c r="B166" s="449"/>
      <c r="C166" s="438"/>
      <c r="D166" s="440"/>
      <c r="E166" s="442"/>
      <c r="F166" s="443"/>
      <c r="G166" s="444"/>
      <c r="H166" s="448"/>
      <c r="J166" s="34"/>
      <c r="K166" s="34"/>
      <c r="L166" s="34"/>
      <c r="M166" s="34"/>
      <c r="N166" s="34"/>
      <c r="O166" s="34"/>
      <c r="P166" s="34"/>
      <c r="Q166" s="34"/>
      <c r="R166" s="34"/>
    </row>
    <row r="167" spans="1:18" ht="18" customHeight="1">
      <c r="A167" s="563"/>
      <c r="B167" s="449"/>
      <c r="C167" s="438"/>
      <c r="D167" s="440"/>
      <c r="E167" s="442"/>
      <c r="F167" s="443"/>
      <c r="G167" s="444"/>
      <c r="H167" s="448"/>
      <c r="J167" s="34"/>
      <c r="K167" s="34"/>
      <c r="L167" s="34"/>
      <c r="M167" s="34"/>
      <c r="N167" s="34"/>
      <c r="O167" s="34"/>
      <c r="P167" s="34"/>
      <c r="Q167" s="34"/>
      <c r="R167" s="34"/>
    </row>
    <row r="168" spans="1:18" ht="18" customHeight="1">
      <c r="A168" s="563"/>
      <c r="B168" s="449"/>
      <c r="C168" s="438"/>
      <c r="D168" s="440"/>
      <c r="E168" s="442"/>
      <c r="F168" s="443"/>
      <c r="G168" s="444"/>
      <c r="H168" s="448"/>
      <c r="J168" s="34"/>
      <c r="K168" s="34"/>
      <c r="L168" s="34"/>
      <c r="M168" s="34"/>
      <c r="N168" s="34"/>
      <c r="O168" s="34"/>
      <c r="P168" s="34"/>
      <c r="Q168" s="34"/>
      <c r="R168" s="34"/>
    </row>
    <row r="169" spans="1:18" ht="18" customHeight="1">
      <c r="A169" s="563"/>
      <c r="B169" s="449"/>
      <c r="C169" s="438"/>
      <c r="D169" s="440"/>
      <c r="E169" s="442"/>
      <c r="F169" s="443"/>
      <c r="G169" s="444"/>
      <c r="H169" s="448"/>
      <c r="J169" s="34"/>
      <c r="K169" s="34"/>
      <c r="L169" s="34"/>
      <c r="M169" s="34"/>
      <c r="N169" s="34"/>
      <c r="O169" s="34"/>
      <c r="P169" s="34"/>
      <c r="Q169" s="34"/>
      <c r="R169" s="34"/>
    </row>
    <row r="170" spans="1:18" ht="18" customHeight="1">
      <c r="A170" s="563"/>
      <c r="B170" s="449"/>
      <c r="C170" s="438"/>
      <c r="D170" s="440"/>
      <c r="E170" s="442"/>
      <c r="F170" s="443"/>
      <c r="G170" s="444"/>
      <c r="H170" s="448"/>
      <c r="J170" s="34"/>
      <c r="K170" s="34"/>
      <c r="L170" s="34"/>
      <c r="M170" s="34"/>
      <c r="N170" s="34"/>
      <c r="O170" s="34"/>
      <c r="P170" s="34"/>
      <c r="Q170" s="34"/>
      <c r="R170" s="34"/>
    </row>
    <row r="171" spans="1:18" ht="18" customHeight="1">
      <c r="A171" s="563"/>
      <c r="B171" s="449"/>
      <c r="C171" s="438"/>
      <c r="D171" s="440"/>
      <c r="E171" s="442"/>
      <c r="F171" s="443"/>
      <c r="G171" s="444"/>
      <c r="H171" s="448"/>
      <c r="J171" s="34"/>
      <c r="K171" s="34"/>
      <c r="L171" s="34"/>
      <c r="M171" s="34"/>
      <c r="N171" s="34"/>
      <c r="O171" s="34"/>
      <c r="P171" s="34"/>
      <c r="Q171" s="34"/>
      <c r="R171" s="34"/>
    </row>
    <row r="172" spans="1:18" ht="18" customHeight="1">
      <c r="A172" s="563"/>
      <c r="B172" s="449"/>
      <c r="C172" s="438"/>
      <c r="D172" s="440"/>
      <c r="E172" s="442"/>
      <c r="F172" s="443"/>
      <c r="G172" s="444"/>
      <c r="H172" s="448"/>
      <c r="J172" s="34"/>
      <c r="K172" s="34"/>
      <c r="L172" s="34"/>
      <c r="M172" s="34"/>
      <c r="N172" s="34"/>
      <c r="O172" s="34"/>
      <c r="P172" s="34"/>
      <c r="Q172" s="34"/>
      <c r="R172" s="34"/>
    </row>
    <row r="173" spans="1:18" ht="18" customHeight="1">
      <c r="A173" s="563"/>
      <c r="B173" s="449"/>
      <c r="C173" s="438"/>
      <c r="D173" s="440"/>
      <c r="E173" s="442"/>
      <c r="F173" s="443"/>
      <c r="G173" s="444"/>
      <c r="H173" s="556"/>
      <c r="J173" s="34"/>
      <c r="K173" s="34"/>
      <c r="L173" s="34"/>
      <c r="M173" s="34"/>
      <c r="N173" s="34"/>
      <c r="O173" s="34"/>
      <c r="P173" s="34"/>
      <c r="Q173" s="34"/>
      <c r="R173" s="34"/>
    </row>
    <row r="174" spans="1:18" ht="18" customHeight="1">
      <c r="A174" s="563"/>
      <c r="B174" s="449"/>
      <c r="C174" s="555"/>
      <c r="D174" s="450"/>
      <c r="E174" s="445"/>
      <c r="F174" s="551"/>
      <c r="G174" s="446"/>
      <c r="H174" s="556"/>
      <c r="J174" s="34"/>
      <c r="K174" s="34"/>
      <c r="L174" s="34"/>
      <c r="M174" s="34"/>
      <c r="N174" s="34"/>
      <c r="O174" s="34"/>
      <c r="P174" s="34"/>
      <c r="Q174" s="34"/>
      <c r="R174" s="34"/>
    </row>
    <row r="175" spans="1:18" ht="18" customHeight="1">
      <c r="A175" s="563"/>
      <c r="B175" s="449"/>
      <c r="C175" s="555"/>
      <c r="D175" s="450"/>
      <c r="E175" s="445"/>
      <c r="F175" s="551"/>
      <c r="G175" s="446"/>
      <c r="H175" s="556"/>
      <c r="J175" s="34"/>
      <c r="K175" s="34"/>
      <c r="L175" s="34"/>
      <c r="M175" s="34"/>
      <c r="N175" s="34"/>
      <c r="O175" s="34"/>
      <c r="P175" s="34"/>
      <c r="Q175" s="34"/>
      <c r="R175" s="34"/>
    </row>
    <row r="176" spans="1:18" ht="18" customHeight="1">
      <c r="A176" s="563"/>
      <c r="B176" s="449"/>
      <c r="C176" s="555"/>
      <c r="D176" s="450"/>
      <c r="E176" s="445"/>
      <c r="F176" s="551"/>
      <c r="G176" s="446"/>
      <c r="H176" s="556"/>
      <c r="J176" s="34"/>
      <c r="K176" s="34"/>
      <c r="L176" s="34"/>
      <c r="M176" s="34"/>
      <c r="N176" s="34"/>
      <c r="O176" s="34"/>
      <c r="P176" s="34"/>
      <c r="Q176" s="34"/>
      <c r="R176" s="34"/>
    </row>
    <row r="177" spans="1:18" ht="18" customHeight="1">
      <c r="A177" s="563"/>
      <c r="B177" s="449"/>
      <c r="C177" s="555"/>
      <c r="D177" s="450"/>
      <c r="E177" s="445"/>
      <c r="F177" s="551"/>
      <c r="G177" s="446"/>
      <c r="H177" s="556"/>
      <c r="J177" s="34"/>
      <c r="K177" s="34"/>
      <c r="L177" s="34"/>
      <c r="M177" s="34"/>
      <c r="N177" s="34"/>
      <c r="O177" s="34"/>
      <c r="P177" s="34"/>
      <c r="Q177" s="34"/>
      <c r="R177" s="34"/>
    </row>
    <row r="178" spans="1:18" ht="18" customHeight="1">
      <c r="A178" s="563"/>
      <c r="B178" s="449"/>
      <c r="C178" s="438"/>
      <c r="D178" s="440"/>
      <c r="E178" s="442"/>
      <c r="F178" s="443"/>
      <c r="G178" s="444"/>
      <c r="H178" s="448"/>
      <c r="J178" s="34"/>
      <c r="K178" s="34"/>
      <c r="L178" s="34"/>
      <c r="M178" s="34"/>
      <c r="N178" s="34"/>
      <c r="O178" s="34"/>
      <c r="P178" s="34"/>
      <c r="Q178" s="34"/>
      <c r="R178" s="34"/>
    </row>
    <row r="179" spans="1:18" ht="18" customHeight="1">
      <c r="A179" s="563"/>
      <c r="B179" s="449"/>
      <c r="C179" s="438"/>
      <c r="D179" s="440"/>
      <c r="E179" s="442"/>
      <c r="F179" s="443"/>
      <c r="G179" s="444"/>
      <c r="H179" s="448"/>
      <c r="J179" s="34"/>
      <c r="K179" s="34"/>
      <c r="L179" s="34"/>
      <c r="M179" s="34"/>
      <c r="N179" s="34"/>
      <c r="O179" s="34"/>
      <c r="P179" s="34"/>
      <c r="Q179" s="34"/>
      <c r="R179" s="34"/>
    </row>
    <row r="180" spans="1:18" ht="18" customHeight="1">
      <c r="A180" s="563"/>
      <c r="B180" s="449"/>
      <c r="C180" s="438"/>
      <c r="D180" s="440"/>
      <c r="E180" s="442"/>
      <c r="F180" s="443"/>
      <c r="G180" s="444"/>
      <c r="H180" s="448"/>
      <c r="J180" s="34"/>
      <c r="K180" s="34"/>
      <c r="L180" s="34"/>
      <c r="M180" s="34"/>
      <c r="N180" s="34"/>
      <c r="O180" s="34"/>
      <c r="P180" s="34"/>
      <c r="Q180" s="34"/>
      <c r="R180" s="34"/>
    </row>
    <row r="181" spans="1:18" ht="18" customHeight="1">
      <c r="A181" s="563"/>
      <c r="B181" s="449"/>
      <c r="C181" s="438"/>
      <c r="D181" s="440"/>
      <c r="E181" s="442"/>
      <c r="F181" s="443"/>
      <c r="G181" s="444"/>
      <c r="H181" s="448"/>
      <c r="J181" s="34"/>
      <c r="K181" s="34"/>
      <c r="L181" s="34"/>
      <c r="M181" s="34"/>
      <c r="N181" s="34"/>
      <c r="O181" s="34"/>
      <c r="P181" s="34"/>
      <c r="Q181" s="34"/>
      <c r="R181" s="34"/>
    </row>
    <row r="182" spans="1:18" ht="18" customHeight="1">
      <c r="A182" s="563"/>
      <c r="B182" s="449"/>
      <c r="C182" s="438"/>
      <c r="D182" s="440"/>
      <c r="E182" s="442"/>
      <c r="F182" s="443"/>
      <c r="G182" s="444"/>
      <c r="H182" s="448"/>
      <c r="J182" s="34"/>
      <c r="K182" s="34"/>
      <c r="L182" s="34"/>
      <c r="M182" s="34"/>
      <c r="N182" s="34"/>
      <c r="O182" s="34"/>
      <c r="P182" s="34"/>
      <c r="Q182" s="34"/>
      <c r="R182" s="34"/>
    </row>
    <row r="183" spans="1:18" ht="18" customHeight="1">
      <c r="A183" s="563"/>
      <c r="B183" s="449"/>
      <c r="C183" s="438"/>
      <c r="D183" s="440"/>
      <c r="E183" s="442"/>
      <c r="F183" s="443"/>
      <c r="G183" s="444"/>
      <c r="H183" s="448"/>
      <c r="J183" s="34"/>
      <c r="K183" s="34"/>
      <c r="L183" s="34"/>
      <c r="M183" s="34"/>
      <c r="N183" s="34"/>
      <c r="O183" s="34"/>
      <c r="P183" s="34"/>
      <c r="Q183" s="34"/>
      <c r="R183" s="34"/>
    </row>
    <row r="184" spans="1:18" ht="18" customHeight="1">
      <c r="A184" s="563"/>
      <c r="B184" s="449"/>
      <c r="C184" s="438"/>
      <c r="D184" s="440"/>
      <c r="E184" s="442"/>
      <c r="F184" s="443"/>
      <c r="G184" s="444"/>
      <c r="H184" s="448"/>
      <c r="J184" s="34"/>
      <c r="K184" s="34"/>
      <c r="L184" s="34"/>
      <c r="M184" s="34"/>
      <c r="N184" s="34"/>
      <c r="O184" s="34"/>
      <c r="P184" s="34"/>
      <c r="Q184" s="34"/>
      <c r="R184" s="34"/>
    </row>
    <row r="185" spans="1:18" ht="18" customHeight="1">
      <c r="A185" s="563"/>
      <c r="B185" s="449"/>
      <c r="C185" s="438"/>
      <c r="D185" s="440"/>
      <c r="E185" s="442"/>
      <c r="F185" s="443"/>
      <c r="G185" s="444"/>
      <c r="H185" s="448"/>
      <c r="J185" s="34"/>
      <c r="K185" s="34"/>
      <c r="L185" s="34"/>
      <c r="M185" s="34"/>
      <c r="N185" s="34"/>
      <c r="O185" s="34"/>
      <c r="P185" s="34"/>
      <c r="Q185" s="34"/>
      <c r="R185" s="34"/>
    </row>
    <row r="186" spans="1:18" ht="18" customHeight="1">
      <c r="A186" s="563"/>
      <c r="B186" s="449"/>
      <c r="C186" s="438"/>
      <c r="D186" s="450"/>
      <c r="E186" s="442"/>
      <c r="F186" s="443"/>
      <c r="G186" s="444"/>
      <c r="H186" s="556"/>
      <c r="J186" s="34"/>
      <c r="K186" s="34"/>
      <c r="L186" s="34"/>
      <c r="M186" s="34"/>
      <c r="N186" s="34"/>
      <c r="O186" s="34"/>
      <c r="P186" s="34"/>
      <c r="Q186" s="34"/>
      <c r="R186" s="34"/>
    </row>
    <row r="187" spans="1:18" ht="18" customHeight="1">
      <c r="A187" s="563"/>
      <c r="B187" s="447"/>
      <c r="C187" s="552"/>
      <c r="D187" s="553"/>
      <c r="E187" s="442"/>
      <c r="F187" s="443"/>
      <c r="G187" s="444"/>
      <c r="H187" s="554"/>
      <c r="J187" s="34"/>
      <c r="K187" s="34"/>
      <c r="L187" s="34"/>
      <c r="M187" s="34"/>
      <c r="N187" s="34"/>
      <c r="O187" s="34"/>
      <c r="P187" s="34"/>
      <c r="Q187" s="34"/>
      <c r="R187" s="34"/>
    </row>
    <row r="188" spans="1:18" ht="18" customHeight="1">
      <c r="A188" s="563"/>
      <c r="B188" s="447"/>
      <c r="C188" s="552"/>
      <c r="D188" s="553"/>
      <c r="E188" s="442"/>
      <c r="F188" s="443"/>
      <c r="G188" s="444"/>
      <c r="H188" s="554"/>
      <c r="J188" s="34"/>
      <c r="K188" s="34"/>
      <c r="L188" s="34"/>
      <c r="M188" s="34"/>
      <c r="N188" s="34"/>
      <c r="O188" s="34"/>
      <c r="P188" s="34"/>
      <c r="Q188" s="34"/>
      <c r="R188" s="34"/>
    </row>
    <row r="189" spans="1:18" ht="18" customHeight="1">
      <c r="A189" s="563"/>
      <c r="B189" s="449"/>
      <c r="C189" s="438"/>
      <c r="D189" s="440"/>
      <c r="E189" s="442"/>
      <c r="F189" s="443"/>
      <c r="G189" s="444"/>
      <c r="H189" s="448"/>
      <c r="J189" s="34"/>
      <c r="K189" s="34"/>
      <c r="L189" s="34"/>
      <c r="M189" s="34"/>
      <c r="N189" s="34"/>
      <c r="O189" s="34"/>
      <c r="P189" s="34"/>
      <c r="Q189" s="34"/>
      <c r="R189" s="34"/>
    </row>
    <row r="190" spans="1:18" ht="18" customHeight="1">
      <c r="A190" s="563"/>
      <c r="B190" s="449"/>
      <c r="C190" s="438"/>
      <c r="D190" s="440"/>
      <c r="E190" s="442"/>
      <c r="F190" s="443"/>
      <c r="G190" s="444"/>
      <c r="H190" s="448"/>
      <c r="J190" s="34"/>
      <c r="K190" s="34"/>
      <c r="L190" s="34"/>
      <c r="M190" s="34"/>
      <c r="N190" s="34"/>
      <c r="O190" s="34"/>
      <c r="P190" s="34"/>
      <c r="Q190" s="34"/>
      <c r="R190" s="34"/>
    </row>
    <row r="191" spans="1:18" ht="18" customHeight="1">
      <c r="A191" s="563"/>
      <c r="B191" s="449"/>
      <c r="C191" s="438"/>
      <c r="D191" s="440"/>
      <c r="E191" s="442"/>
      <c r="F191" s="443"/>
      <c r="G191" s="444"/>
      <c r="H191" s="448"/>
      <c r="J191" s="34"/>
      <c r="K191" s="34"/>
      <c r="L191" s="34"/>
      <c r="M191" s="34"/>
      <c r="N191" s="34"/>
      <c r="O191" s="34"/>
      <c r="P191" s="34"/>
      <c r="Q191" s="34"/>
      <c r="R191" s="34"/>
    </row>
    <row r="192" spans="1:18" ht="18" customHeight="1">
      <c r="A192" s="563"/>
      <c r="B192" s="449"/>
      <c r="C192" s="438"/>
      <c r="D192" s="440"/>
      <c r="E192" s="445"/>
      <c r="F192" s="443"/>
      <c r="G192" s="444"/>
      <c r="H192" s="448"/>
      <c r="J192" s="34"/>
      <c r="K192" s="34"/>
      <c r="L192" s="34"/>
      <c r="M192" s="34"/>
      <c r="N192" s="34"/>
      <c r="O192" s="34"/>
      <c r="P192" s="34"/>
      <c r="Q192" s="34"/>
      <c r="R192" s="34"/>
    </row>
    <row r="193" spans="1:18" ht="18" customHeight="1">
      <c r="A193" s="563"/>
      <c r="B193" s="449"/>
      <c r="C193" s="438"/>
      <c r="D193" s="440"/>
      <c r="E193" s="442"/>
      <c r="F193" s="443"/>
      <c r="G193" s="444"/>
      <c r="H193" s="448"/>
      <c r="J193" s="34"/>
      <c r="K193" s="34"/>
      <c r="L193" s="34"/>
      <c r="M193" s="34"/>
      <c r="N193" s="34"/>
      <c r="O193" s="34"/>
      <c r="P193" s="34"/>
      <c r="Q193" s="34"/>
      <c r="R193" s="34"/>
    </row>
    <row r="194" spans="1:18" ht="18" customHeight="1">
      <c r="A194" s="563"/>
      <c r="B194" s="449"/>
      <c r="C194" s="555"/>
      <c r="D194" s="450"/>
      <c r="E194" s="442"/>
      <c r="F194" s="551"/>
      <c r="G194" s="446"/>
      <c r="H194" s="556"/>
      <c r="J194" s="34"/>
      <c r="K194" s="34"/>
      <c r="L194" s="34"/>
      <c r="M194" s="34"/>
      <c r="N194" s="34"/>
      <c r="O194" s="34"/>
      <c r="P194" s="34"/>
      <c r="Q194" s="34"/>
      <c r="R194" s="34"/>
    </row>
    <row r="195" spans="1:18" ht="18" customHeight="1">
      <c r="A195" s="563"/>
      <c r="B195" s="449"/>
      <c r="C195" s="438"/>
      <c r="D195" s="440"/>
      <c r="E195" s="442"/>
      <c r="F195" s="443"/>
      <c r="G195" s="444"/>
      <c r="H195" s="448"/>
      <c r="J195" s="34"/>
      <c r="K195" s="34"/>
      <c r="L195" s="34"/>
      <c r="M195" s="34"/>
      <c r="N195" s="34"/>
      <c r="O195" s="34"/>
      <c r="P195" s="34"/>
      <c r="Q195" s="34"/>
      <c r="R195" s="34"/>
    </row>
    <row r="196" spans="1:18" ht="18" customHeight="1">
      <c r="A196" s="563"/>
      <c r="B196" s="449"/>
      <c r="C196" s="438"/>
      <c r="D196" s="440"/>
      <c r="E196" s="442"/>
      <c r="F196" s="551"/>
      <c r="G196" s="444"/>
      <c r="H196" s="448"/>
      <c r="J196" s="34"/>
      <c r="K196" s="34"/>
      <c r="L196" s="34"/>
      <c r="M196" s="34"/>
      <c r="N196" s="34"/>
      <c r="O196" s="34"/>
      <c r="P196" s="34"/>
      <c r="Q196" s="34"/>
      <c r="R196" s="34"/>
    </row>
    <row r="197" spans="1:18" ht="18" customHeight="1">
      <c r="A197" s="563"/>
      <c r="B197" s="449"/>
      <c r="C197" s="438"/>
      <c r="D197" s="440"/>
      <c r="E197" s="442"/>
      <c r="F197" s="551"/>
      <c r="G197" s="444"/>
      <c r="H197" s="448"/>
      <c r="J197" s="34"/>
      <c r="K197" s="34"/>
      <c r="L197" s="34"/>
      <c r="M197" s="34"/>
      <c r="N197" s="34"/>
      <c r="O197" s="34"/>
      <c r="P197" s="34"/>
      <c r="Q197" s="34"/>
      <c r="R197" s="34"/>
    </row>
    <row r="198" spans="1:18" ht="18" customHeight="1">
      <c r="A198" s="563"/>
      <c r="B198" s="449"/>
      <c r="C198" s="438"/>
      <c r="D198" s="440"/>
      <c r="E198" s="442"/>
      <c r="F198" s="443"/>
      <c r="G198" s="444"/>
      <c r="H198" s="448"/>
      <c r="J198" s="34"/>
      <c r="K198" s="34"/>
      <c r="L198" s="34"/>
      <c r="M198" s="34"/>
      <c r="N198" s="34"/>
      <c r="O198" s="34"/>
      <c r="P198" s="34"/>
      <c r="Q198" s="34"/>
      <c r="R198" s="34"/>
    </row>
    <row r="199" spans="1:18" ht="18" customHeight="1">
      <c r="A199" s="563"/>
      <c r="B199" s="447"/>
      <c r="C199" s="438"/>
      <c r="D199" s="440"/>
      <c r="E199" s="442"/>
      <c r="F199" s="551"/>
      <c r="G199" s="446"/>
      <c r="H199" s="448"/>
      <c r="J199" s="34"/>
      <c r="K199" s="34"/>
      <c r="L199" s="34"/>
      <c r="M199" s="34"/>
      <c r="N199" s="34"/>
      <c r="O199" s="34"/>
      <c r="P199" s="34"/>
      <c r="Q199" s="34"/>
      <c r="R199" s="34"/>
    </row>
    <row r="200" spans="1:18" ht="18" customHeight="1">
      <c r="A200" s="563"/>
      <c r="B200" s="447"/>
      <c r="C200" s="438"/>
      <c r="D200" s="440"/>
      <c r="E200" s="442"/>
      <c r="F200" s="551"/>
      <c r="G200" s="446"/>
      <c r="H200" s="448"/>
      <c r="J200" s="34"/>
      <c r="K200" s="34"/>
      <c r="L200" s="34"/>
      <c r="M200" s="34"/>
      <c r="N200" s="34"/>
      <c r="O200" s="34"/>
      <c r="P200" s="34"/>
      <c r="Q200" s="34"/>
      <c r="R200" s="34"/>
    </row>
    <row r="201" spans="1:18" ht="18" customHeight="1">
      <c r="A201" s="563"/>
      <c r="B201" s="447"/>
      <c r="C201" s="438"/>
      <c r="D201" s="440"/>
      <c r="E201" s="442"/>
      <c r="F201" s="551"/>
      <c r="G201" s="446"/>
      <c r="H201" s="556"/>
      <c r="J201" s="34"/>
      <c r="K201" s="34"/>
      <c r="L201" s="34"/>
      <c r="M201" s="34"/>
      <c r="N201" s="34"/>
      <c r="O201" s="34"/>
      <c r="P201" s="34"/>
      <c r="Q201" s="34"/>
      <c r="R201" s="34"/>
    </row>
    <row r="202" spans="1:18" ht="18" customHeight="1">
      <c r="A202" s="563"/>
      <c r="B202" s="447"/>
      <c r="C202" s="438"/>
      <c r="D202" s="440"/>
      <c r="E202" s="442"/>
      <c r="F202" s="551"/>
      <c r="G202" s="446"/>
      <c r="H202" s="556"/>
      <c r="J202" s="34"/>
      <c r="K202" s="34"/>
      <c r="L202" s="34"/>
      <c r="M202" s="34"/>
      <c r="N202" s="34"/>
      <c r="O202" s="34"/>
      <c r="P202" s="34"/>
      <c r="Q202" s="34"/>
      <c r="R202" s="34"/>
    </row>
    <row r="203" spans="1:18" ht="18" customHeight="1">
      <c r="A203" s="563"/>
      <c r="B203" s="447"/>
      <c r="C203" s="438"/>
      <c r="D203" s="440"/>
      <c r="E203" s="442"/>
      <c r="F203" s="551"/>
      <c r="G203" s="446"/>
      <c r="H203" s="556"/>
      <c r="J203" s="34"/>
      <c r="K203" s="34"/>
      <c r="L203" s="34"/>
      <c r="M203" s="34"/>
      <c r="N203" s="34"/>
      <c r="O203" s="34"/>
      <c r="P203" s="34"/>
      <c r="Q203" s="34"/>
      <c r="R203" s="34"/>
    </row>
    <row r="204" spans="1:18" ht="18" customHeight="1">
      <c r="A204" s="563"/>
      <c r="B204" s="447"/>
      <c r="C204" s="438"/>
      <c r="D204" s="440"/>
      <c r="E204" s="442"/>
      <c r="F204" s="551"/>
      <c r="G204" s="446"/>
      <c r="H204" s="556"/>
      <c r="J204" s="34"/>
      <c r="K204" s="34"/>
      <c r="L204" s="34"/>
      <c r="M204" s="34"/>
      <c r="N204" s="34"/>
      <c r="O204" s="34"/>
      <c r="P204" s="34"/>
      <c r="Q204" s="34"/>
      <c r="R204" s="34"/>
    </row>
    <row r="205" spans="1:18" ht="18" customHeight="1">
      <c r="A205" s="563"/>
      <c r="B205" s="447"/>
      <c r="C205" s="555"/>
      <c r="D205" s="450"/>
      <c r="E205" s="445"/>
      <c r="F205" s="551"/>
      <c r="G205" s="446"/>
      <c r="H205" s="556"/>
      <c r="J205" s="34"/>
      <c r="K205" s="34"/>
      <c r="L205" s="34"/>
      <c r="M205" s="34"/>
      <c r="N205" s="34"/>
      <c r="O205" s="34"/>
      <c r="P205" s="34"/>
      <c r="Q205" s="34"/>
      <c r="R205" s="34"/>
    </row>
    <row r="206" spans="1:18" ht="18" customHeight="1">
      <c r="A206" s="563"/>
      <c r="B206" s="447"/>
      <c r="C206" s="555"/>
      <c r="D206" s="450"/>
      <c r="E206" s="445"/>
      <c r="F206" s="551"/>
      <c r="G206" s="446"/>
      <c r="H206" s="556"/>
      <c r="J206" s="34"/>
      <c r="K206" s="34"/>
      <c r="L206" s="34"/>
      <c r="M206" s="34"/>
      <c r="N206" s="34"/>
      <c r="O206" s="34"/>
      <c r="P206" s="34"/>
      <c r="Q206" s="34"/>
      <c r="R206" s="34"/>
    </row>
    <row r="207" spans="1:18" ht="18" customHeight="1">
      <c r="A207" s="563"/>
      <c r="B207" s="447"/>
      <c r="C207" s="555"/>
      <c r="D207" s="450"/>
      <c r="E207" s="445"/>
      <c r="F207" s="551"/>
      <c r="G207" s="446"/>
      <c r="H207" s="556"/>
      <c r="J207" s="34"/>
      <c r="K207" s="34"/>
      <c r="L207" s="34"/>
      <c r="M207" s="34"/>
      <c r="N207" s="34"/>
      <c r="O207" s="34"/>
      <c r="P207" s="34"/>
      <c r="Q207" s="34"/>
      <c r="R207" s="34"/>
    </row>
    <row r="208" spans="1:18" ht="18" customHeight="1">
      <c r="A208" s="563"/>
      <c r="B208" s="447"/>
      <c r="C208" s="555"/>
      <c r="D208" s="450"/>
      <c r="E208" s="445"/>
      <c r="F208" s="551"/>
      <c r="G208" s="446"/>
      <c r="H208" s="556"/>
      <c r="J208" s="34"/>
      <c r="K208" s="34"/>
      <c r="L208" s="34"/>
      <c r="M208" s="34"/>
      <c r="N208" s="34"/>
      <c r="O208" s="34"/>
      <c r="P208" s="34"/>
      <c r="Q208" s="34"/>
      <c r="R208" s="34"/>
    </row>
    <row r="209" spans="1:18" ht="18" customHeight="1">
      <c r="A209" s="563"/>
      <c r="B209" s="447"/>
      <c r="C209" s="555"/>
      <c r="D209" s="450"/>
      <c r="E209" s="445"/>
      <c r="F209" s="551"/>
      <c r="G209" s="446"/>
      <c r="H209" s="556"/>
      <c r="J209" s="34"/>
      <c r="K209" s="34"/>
      <c r="L209" s="34"/>
      <c r="M209" s="34"/>
      <c r="N209" s="34"/>
      <c r="O209" s="34"/>
      <c r="P209" s="34"/>
      <c r="Q209" s="34"/>
      <c r="R209" s="34"/>
    </row>
    <row r="210" spans="1:18" ht="18" customHeight="1">
      <c r="A210" s="563"/>
      <c r="B210" s="447"/>
      <c r="C210" s="438"/>
      <c r="D210" s="440"/>
      <c r="E210" s="442"/>
      <c r="F210" s="551"/>
      <c r="G210" s="446"/>
      <c r="H210" s="448"/>
      <c r="J210" s="34"/>
      <c r="K210" s="34"/>
      <c r="L210" s="34"/>
      <c r="M210" s="34"/>
      <c r="N210" s="34"/>
      <c r="O210" s="34"/>
      <c r="P210" s="34"/>
      <c r="Q210" s="34"/>
      <c r="R210" s="34"/>
    </row>
    <row r="211" spans="1:18" ht="18" customHeight="1">
      <c r="A211" s="563"/>
      <c r="B211" s="447"/>
      <c r="C211" s="438"/>
      <c r="D211" s="440"/>
      <c r="E211" s="442"/>
      <c r="F211" s="443"/>
      <c r="G211" s="444"/>
      <c r="H211" s="448"/>
      <c r="J211" s="34"/>
      <c r="K211" s="34"/>
      <c r="L211" s="34"/>
      <c r="M211" s="34"/>
      <c r="N211" s="34"/>
      <c r="O211" s="34"/>
      <c r="P211" s="34"/>
      <c r="Q211" s="34"/>
      <c r="R211" s="34"/>
    </row>
    <row r="212" spans="1:18" ht="18" customHeight="1">
      <c r="A212" s="563"/>
      <c r="B212" s="447"/>
      <c r="C212" s="438"/>
      <c r="D212" s="440"/>
      <c r="E212" s="442"/>
      <c r="F212" s="443"/>
      <c r="G212" s="444"/>
      <c r="H212" s="448"/>
      <c r="J212" s="34"/>
      <c r="K212" s="34"/>
      <c r="L212" s="34"/>
      <c r="M212" s="34"/>
      <c r="N212" s="34"/>
      <c r="O212" s="34"/>
      <c r="P212" s="34"/>
      <c r="Q212" s="34"/>
      <c r="R212" s="34"/>
    </row>
    <row r="213" spans="1:18" ht="18" customHeight="1">
      <c r="A213" s="563"/>
      <c r="B213" s="447"/>
      <c r="C213" s="438"/>
      <c r="D213" s="440"/>
      <c r="E213" s="442"/>
      <c r="F213" s="443"/>
      <c r="G213" s="444"/>
      <c r="H213" s="448"/>
      <c r="J213" s="34"/>
      <c r="K213" s="34"/>
      <c r="L213" s="34"/>
      <c r="M213" s="34"/>
      <c r="N213" s="34"/>
      <c r="O213" s="34"/>
      <c r="P213" s="34"/>
      <c r="Q213" s="34"/>
      <c r="R213" s="34"/>
    </row>
    <row r="214" spans="1:18" ht="18" customHeight="1">
      <c r="A214" s="563"/>
      <c r="B214" s="447"/>
      <c r="C214" s="438"/>
      <c r="D214" s="440"/>
      <c r="E214" s="442"/>
      <c r="F214" s="551"/>
      <c r="G214" s="446"/>
      <c r="H214" s="448"/>
      <c r="J214" s="34"/>
      <c r="K214" s="34"/>
      <c r="L214" s="34"/>
      <c r="M214" s="34"/>
      <c r="N214" s="34"/>
      <c r="O214" s="34"/>
      <c r="P214" s="34"/>
      <c r="Q214" s="34"/>
      <c r="R214" s="34"/>
    </row>
    <row r="215" spans="1:18" ht="18" customHeight="1">
      <c r="A215" s="563"/>
      <c r="B215" s="447"/>
      <c r="C215" s="438"/>
      <c r="D215" s="440"/>
      <c r="E215" s="442"/>
      <c r="F215" s="443"/>
      <c r="G215" s="444"/>
      <c r="H215" s="448"/>
      <c r="J215" s="34"/>
      <c r="K215" s="34"/>
      <c r="L215" s="34"/>
      <c r="M215" s="34"/>
      <c r="N215" s="34"/>
      <c r="O215" s="34"/>
      <c r="P215" s="34"/>
      <c r="Q215" s="34"/>
      <c r="R215" s="34"/>
    </row>
    <row r="216" spans="1:18" ht="18" customHeight="1">
      <c r="A216" s="563"/>
      <c r="B216" s="447"/>
      <c r="C216" s="438"/>
      <c r="D216" s="440"/>
      <c r="E216" s="442"/>
      <c r="F216" s="443"/>
      <c r="G216" s="444"/>
      <c r="H216" s="448"/>
      <c r="J216" s="34"/>
      <c r="K216" s="34"/>
      <c r="L216" s="34"/>
      <c r="M216" s="34"/>
      <c r="N216" s="34"/>
      <c r="O216" s="34"/>
      <c r="P216" s="34"/>
      <c r="Q216" s="34"/>
      <c r="R216" s="34"/>
    </row>
    <row r="217" spans="1:18" ht="18" customHeight="1">
      <c r="A217" s="563"/>
      <c r="B217" s="447"/>
      <c r="C217" s="438"/>
      <c r="D217" s="440"/>
      <c r="E217" s="442"/>
      <c r="F217" s="443"/>
      <c r="G217" s="444"/>
      <c r="H217" s="448"/>
      <c r="J217" s="34"/>
      <c r="K217" s="34"/>
      <c r="L217" s="34"/>
      <c r="M217" s="34"/>
      <c r="N217" s="34"/>
      <c r="O217" s="34"/>
      <c r="P217" s="34"/>
      <c r="Q217" s="34"/>
      <c r="R217" s="34"/>
    </row>
    <row r="218" spans="1:18" ht="18" customHeight="1">
      <c r="A218" s="563"/>
      <c r="B218" s="447"/>
      <c r="C218" s="438"/>
      <c r="D218" s="440"/>
      <c r="E218" s="442"/>
      <c r="F218" s="443"/>
      <c r="G218" s="444"/>
      <c r="H218" s="448"/>
      <c r="J218" s="34"/>
      <c r="K218" s="34"/>
      <c r="L218" s="34"/>
      <c r="M218" s="34"/>
      <c r="N218" s="34"/>
      <c r="O218" s="34"/>
      <c r="P218" s="34"/>
      <c r="Q218" s="34"/>
      <c r="R218" s="34"/>
    </row>
    <row r="219" spans="1:18" ht="18" customHeight="1">
      <c r="A219" s="563"/>
      <c r="B219" s="447"/>
      <c r="C219" s="438"/>
      <c r="D219" s="440"/>
      <c r="E219" s="442"/>
      <c r="F219" s="443"/>
      <c r="G219" s="444"/>
      <c r="H219" s="448"/>
      <c r="J219" s="34"/>
      <c r="K219" s="34"/>
      <c r="L219" s="34"/>
      <c r="M219" s="34"/>
      <c r="N219" s="34"/>
      <c r="O219" s="34"/>
      <c r="P219" s="34"/>
      <c r="Q219" s="34"/>
      <c r="R219" s="34"/>
    </row>
    <row r="220" spans="1:18" ht="18" customHeight="1">
      <c r="A220" s="563"/>
      <c r="B220" s="449"/>
      <c r="C220" s="438"/>
      <c r="D220" s="440"/>
      <c r="E220" s="445"/>
      <c r="F220" s="551"/>
      <c r="G220" s="444"/>
      <c r="H220" s="448"/>
      <c r="J220" s="34"/>
      <c r="K220" s="34"/>
      <c r="L220" s="34"/>
      <c r="M220" s="34"/>
      <c r="N220" s="34"/>
      <c r="O220" s="34"/>
      <c r="P220" s="34"/>
      <c r="Q220" s="34"/>
      <c r="R220" s="34"/>
    </row>
    <row r="221" spans="1:18" ht="18" customHeight="1">
      <c r="A221" s="563"/>
      <c r="B221" s="449"/>
      <c r="C221" s="438"/>
      <c r="D221" s="440"/>
      <c r="E221" s="442"/>
      <c r="F221" s="443"/>
      <c r="G221" s="444"/>
      <c r="H221" s="448"/>
      <c r="J221" s="34"/>
      <c r="K221" s="34"/>
      <c r="L221" s="34"/>
      <c r="M221" s="34"/>
      <c r="N221" s="34"/>
      <c r="O221" s="34"/>
      <c r="P221" s="34"/>
      <c r="Q221" s="34"/>
      <c r="R221" s="34"/>
    </row>
    <row r="222" spans="1:18" ht="18" customHeight="1">
      <c r="A222" s="563"/>
      <c r="B222" s="449"/>
      <c r="C222" s="438"/>
      <c r="D222" s="440"/>
      <c r="E222" s="442"/>
      <c r="F222" s="551"/>
      <c r="G222" s="446"/>
      <c r="H222" s="448"/>
      <c r="J222" s="34"/>
      <c r="K222" s="34"/>
      <c r="L222" s="34"/>
      <c r="M222" s="34"/>
      <c r="N222" s="34"/>
      <c r="O222" s="34"/>
      <c r="P222" s="34"/>
      <c r="Q222" s="34"/>
      <c r="R222" s="34"/>
    </row>
    <row r="223" spans="1:18" ht="18" customHeight="1">
      <c r="A223" s="563"/>
      <c r="B223" s="449"/>
      <c r="C223" s="438"/>
      <c r="D223" s="440"/>
      <c r="E223" s="445"/>
      <c r="F223" s="443"/>
      <c r="G223" s="444"/>
      <c r="H223" s="448"/>
      <c r="J223" s="34"/>
      <c r="K223" s="34"/>
      <c r="L223" s="34"/>
      <c r="M223" s="34"/>
      <c r="N223" s="34"/>
      <c r="O223" s="34"/>
      <c r="P223" s="34"/>
      <c r="Q223" s="34"/>
      <c r="R223" s="34"/>
    </row>
    <row r="224" spans="1:18" ht="18" customHeight="1">
      <c r="A224" s="563"/>
      <c r="B224" s="449"/>
      <c r="C224" s="438"/>
      <c r="D224" s="440"/>
      <c r="E224" s="442"/>
      <c r="F224" s="443"/>
      <c r="G224" s="444"/>
      <c r="H224" s="448"/>
      <c r="J224" s="34"/>
      <c r="K224" s="34"/>
      <c r="L224" s="34"/>
      <c r="M224" s="34"/>
      <c r="N224" s="34"/>
      <c r="O224" s="34"/>
      <c r="P224" s="34"/>
      <c r="Q224" s="34"/>
      <c r="R224" s="34"/>
    </row>
    <row r="225" spans="1:18" ht="18" customHeight="1">
      <c r="A225" s="563"/>
      <c r="B225" s="449"/>
      <c r="C225" s="438"/>
      <c r="D225" s="440"/>
      <c r="E225" s="442"/>
      <c r="F225" s="443"/>
      <c r="G225" s="444"/>
      <c r="H225" s="448"/>
      <c r="J225" s="34"/>
      <c r="K225" s="34"/>
      <c r="L225" s="34"/>
      <c r="M225" s="34"/>
      <c r="N225" s="34"/>
      <c r="O225" s="34"/>
      <c r="P225" s="34"/>
      <c r="Q225" s="34"/>
      <c r="R225" s="34"/>
    </row>
    <row r="226" spans="1:18" ht="18" customHeight="1">
      <c r="A226" s="563"/>
      <c r="B226" s="449"/>
      <c r="C226" s="438"/>
      <c r="D226" s="440"/>
      <c r="E226" s="442"/>
      <c r="F226" s="443"/>
      <c r="G226" s="444"/>
      <c r="H226" s="448"/>
      <c r="J226" s="34"/>
      <c r="K226" s="34"/>
      <c r="L226" s="34"/>
      <c r="M226" s="34"/>
      <c r="N226" s="34"/>
      <c r="O226" s="34"/>
      <c r="P226" s="34"/>
      <c r="Q226" s="34"/>
      <c r="R226" s="34"/>
    </row>
    <row r="227" spans="1:18" ht="18" customHeight="1">
      <c r="A227" s="563"/>
      <c r="B227" s="449"/>
      <c r="C227" s="438"/>
      <c r="D227" s="440"/>
      <c r="E227" s="442"/>
      <c r="F227" s="443"/>
      <c r="G227" s="444"/>
      <c r="H227" s="448"/>
      <c r="J227" s="34"/>
      <c r="K227" s="34"/>
      <c r="L227" s="34"/>
      <c r="M227" s="34"/>
      <c r="N227" s="34"/>
      <c r="O227" s="34"/>
      <c r="P227" s="34"/>
      <c r="Q227" s="34"/>
      <c r="R227" s="34"/>
    </row>
    <row r="228" spans="1:18" ht="18" customHeight="1">
      <c r="A228" s="563"/>
      <c r="B228" s="449"/>
      <c r="C228" s="438"/>
      <c r="D228" s="440"/>
      <c r="E228" s="442"/>
      <c r="F228" s="443"/>
      <c r="G228" s="444"/>
      <c r="H228" s="448"/>
      <c r="J228" s="34"/>
      <c r="K228" s="34"/>
      <c r="L228" s="34"/>
      <c r="M228" s="34"/>
      <c r="N228" s="34"/>
      <c r="O228" s="34"/>
      <c r="P228" s="34"/>
      <c r="Q228" s="34"/>
      <c r="R228" s="34"/>
    </row>
    <row r="229" spans="1:18" ht="18" customHeight="1">
      <c r="A229" s="563"/>
      <c r="B229" s="449"/>
      <c r="C229" s="438"/>
      <c r="D229" s="440"/>
      <c r="E229" s="442"/>
      <c r="F229" s="551"/>
      <c r="G229" s="446"/>
      <c r="H229" s="448"/>
      <c r="J229" s="34"/>
      <c r="K229" s="34"/>
      <c r="L229" s="34"/>
      <c r="M229" s="34"/>
      <c r="N229" s="34"/>
      <c r="O229" s="34"/>
      <c r="P229" s="34"/>
      <c r="Q229" s="34"/>
      <c r="R229" s="34"/>
    </row>
    <row r="230" spans="1:18" ht="18" customHeight="1">
      <c r="A230" s="563"/>
      <c r="B230" s="449"/>
      <c r="C230" s="438"/>
      <c r="D230" s="440"/>
      <c r="E230" s="442"/>
      <c r="F230" s="551"/>
      <c r="G230" s="446"/>
      <c r="H230" s="448"/>
      <c r="J230" s="34"/>
      <c r="K230" s="34"/>
      <c r="L230" s="34"/>
      <c r="M230" s="34"/>
      <c r="N230" s="34"/>
      <c r="O230" s="34"/>
      <c r="P230" s="34"/>
      <c r="Q230" s="34"/>
      <c r="R230" s="34"/>
    </row>
    <row r="231" spans="1:18" ht="18" customHeight="1">
      <c r="A231" s="563"/>
      <c r="B231" s="447"/>
      <c r="C231" s="438"/>
      <c r="D231" s="440"/>
      <c r="E231" s="442"/>
      <c r="F231" s="551"/>
      <c r="G231" s="446"/>
      <c r="H231" s="448"/>
      <c r="J231" s="34"/>
      <c r="K231" s="34"/>
      <c r="L231" s="34"/>
      <c r="M231" s="34"/>
      <c r="N231" s="34"/>
      <c r="O231" s="34"/>
      <c r="P231" s="34"/>
      <c r="Q231" s="34"/>
      <c r="R231" s="34"/>
    </row>
    <row r="232" spans="1:18" ht="18" customHeight="1">
      <c r="A232" s="563"/>
      <c r="B232" s="447"/>
      <c r="C232" s="438"/>
      <c r="D232" s="440"/>
      <c r="E232" s="442"/>
      <c r="F232" s="443"/>
      <c r="G232" s="446"/>
      <c r="H232" s="448"/>
      <c r="J232" s="34"/>
      <c r="K232" s="34"/>
      <c r="L232" s="34"/>
      <c r="M232" s="34"/>
      <c r="N232" s="34"/>
      <c r="O232" s="34"/>
      <c r="P232" s="34"/>
      <c r="Q232" s="34"/>
      <c r="R232" s="34"/>
    </row>
    <row r="233" spans="1:18" ht="18" customHeight="1">
      <c r="A233" s="563"/>
      <c r="B233" s="447"/>
      <c r="C233" s="438"/>
      <c r="D233" s="440"/>
      <c r="E233" s="442"/>
      <c r="F233" s="443"/>
      <c r="G233" s="446"/>
      <c r="H233" s="448"/>
      <c r="J233" s="34"/>
      <c r="K233" s="34"/>
      <c r="L233" s="34"/>
      <c r="M233" s="34"/>
      <c r="N233" s="34"/>
      <c r="O233" s="34"/>
      <c r="P233" s="34"/>
      <c r="Q233" s="34"/>
      <c r="R233" s="34"/>
    </row>
    <row r="234" spans="1:18" ht="18" customHeight="1">
      <c r="A234" s="563"/>
      <c r="B234" s="447"/>
      <c r="C234" s="438"/>
      <c r="D234" s="440"/>
      <c r="E234" s="442"/>
      <c r="F234" s="551"/>
      <c r="G234" s="446"/>
      <c r="H234" s="448"/>
      <c r="J234" s="34"/>
      <c r="K234" s="34"/>
      <c r="L234" s="34"/>
      <c r="M234" s="34"/>
      <c r="N234" s="34"/>
      <c r="O234" s="34"/>
      <c r="P234" s="34"/>
      <c r="Q234" s="34"/>
      <c r="R234" s="34"/>
    </row>
    <row r="235" spans="1:18" ht="18" customHeight="1">
      <c r="A235" s="563"/>
      <c r="B235" s="447"/>
      <c r="C235" s="438"/>
      <c r="D235" s="440"/>
      <c r="E235" s="442"/>
      <c r="F235" s="551"/>
      <c r="G235" s="446"/>
      <c r="H235" s="448"/>
      <c r="J235" s="34"/>
      <c r="K235" s="34"/>
      <c r="L235" s="34"/>
      <c r="M235" s="34"/>
      <c r="N235" s="34"/>
      <c r="O235" s="34"/>
      <c r="P235" s="34"/>
      <c r="Q235" s="34"/>
      <c r="R235" s="34"/>
    </row>
    <row r="236" spans="1:18" ht="18" customHeight="1">
      <c r="A236" s="563"/>
      <c r="B236" s="447"/>
      <c r="C236" s="438"/>
      <c r="D236" s="440"/>
      <c r="E236" s="442"/>
      <c r="F236" s="551"/>
      <c r="G236" s="446"/>
      <c r="H236" s="448"/>
      <c r="J236" s="34"/>
      <c r="K236" s="34"/>
      <c r="L236" s="34"/>
      <c r="M236" s="34"/>
      <c r="N236" s="34"/>
      <c r="O236" s="34"/>
      <c r="P236" s="34"/>
      <c r="Q236" s="34"/>
      <c r="R236" s="34"/>
    </row>
    <row r="237" spans="1:18" ht="18" customHeight="1">
      <c r="A237" s="563"/>
      <c r="B237" s="447"/>
      <c r="C237" s="438"/>
      <c r="D237" s="440"/>
      <c r="E237" s="442"/>
      <c r="F237" s="551"/>
      <c r="G237" s="446"/>
      <c r="H237" s="556"/>
      <c r="J237" s="34"/>
      <c r="K237" s="34"/>
      <c r="L237" s="34"/>
      <c r="M237" s="34"/>
      <c r="N237" s="34"/>
      <c r="O237" s="34"/>
      <c r="P237" s="34"/>
      <c r="Q237" s="34"/>
      <c r="R237" s="34"/>
    </row>
    <row r="238" spans="1:18" ht="18" customHeight="1">
      <c r="A238" s="563"/>
      <c r="B238" s="447"/>
      <c r="C238" s="438"/>
      <c r="D238" s="440"/>
      <c r="E238" s="442"/>
      <c r="F238" s="551"/>
      <c r="G238" s="446"/>
      <c r="H238" s="556"/>
      <c r="J238" s="34"/>
      <c r="K238" s="34"/>
      <c r="L238" s="34"/>
      <c r="M238" s="34"/>
      <c r="N238" s="34"/>
      <c r="O238" s="34"/>
      <c r="P238" s="34"/>
      <c r="Q238" s="34"/>
      <c r="R238" s="34"/>
    </row>
    <row r="239" spans="1:18" ht="18" customHeight="1">
      <c r="A239" s="563"/>
      <c r="B239" s="447"/>
      <c r="C239" s="555"/>
      <c r="D239" s="450"/>
      <c r="E239" s="445"/>
      <c r="F239" s="551"/>
      <c r="G239" s="446"/>
      <c r="H239" s="556"/>
      <c r="J239" s="34"/>
      <c r="K239" s="34"/>
      <c r="L239" s="34"/>
      <c r="M239" s="34"/>
      <c r="N239" s="34"/>
      <c r="O239" s="34"/>
      <c r="P239" s="34"/>
      <c r="Q239" s="34"/>
      <c r="R239" s="34"/>
    </row>
    <row r="240" spans="1:18" s="35" customFormat="1" ht="18" customHeight="1">
      <c r="A240" s="563"/>
      <c r="B240" s="447"/>
      <c r="C240" s="555"/>
      <c r="D240" s="450"/>
      <c r="E240" s="445"/>
      <c r="F240" s="551"/>
      <c r="G240" s="446"/>
      <c r="H240" s="556"/>
    </row>
    <row r="241" spans="1:8" s="34" customFormat="1" ht="18" customHeight="1">
      <c r="A241" s="563"/>
      <c r="B241" s="447"/>
      <c r="C241" s="555"/>
      <c r="D241" s="450"/>
      <c r="E241" s="445"/>
      <c r="F241" s="551"/>
      <c r="G241" s="446"/>
      <c r="H241" s="556"/>
    </row>
    <row r="242" spans="1:8" s="34" customFormat="1" ht="18" customHeight="1">
      <c r="A242" s="563"/>
      <c r="B242" s="447"/>
      <c r="C242" s="555"/>
      <c r="D242" s="450"/>
      <c r="E242" s="445"/>
      <c r="F242" s="551"/>
      <c r="G242" s="446"/>
      <c r="H242" s="556"/>
    </row>
    <row r="243" spans="1:8" s="34" customFormat="1" ht="18" customHeight="1">
      <c r="A243" s="563"/>
      <c r="B243" s="447"/>
      <c r="C243" s="555"/>
      <c r="D243" s="450"/>
      <c r="E243" s="445"/>
      <c r="F243" s="551"/>
      <c r="G243" s="446"/>
      <c r="H243" s="556"/>
    </row>
    <row r="244" spans="1:8" s="34" customFormat="1" ht="18" customHeight="1">
      <c r="A244" s="563"/>
      <c r="B244" s="447"/>
      <c r="C244" s="438"/>
      <c r="D244" s="440"/>
      <c r="E244" s="442"/>
      <c r="F244" s="551"/>
      <c r="G244" s="446"/>
      <c r="H244" s="448"/>
    </row>
    <row r="245" spans="1:8" s="34" customFormat="1" ht="18" customHeight="1">
      <c r="A245" s="563"/>
      <c r="B245" s="449"/>
      <c r="C245" s="438"/>
      <c r="D245" s="440"/>
      <c r="E245" s="442"/>
      <c r="F245" s="443"/>
      <c r="G245" s="444"/>
      <c r="H245" s="448"/>
    </row>
    <row r="246" spans="1:8" s="34" customFormat="1" ht="18" customHeight="1">
      <c r="A246" s="563"/>
      <c r="B246" s="449"/>
      <c r="C246" s="438"/>
      <c r="D246" s="440"/>
      <c r="E246" s="442"/>
      <c r="F246" s="443"/>
      <c r="G246" s="444"/>
      <c r="H246" s="448"/>
    </row>
    <row r="247" spans="1:8" s="34" customFormat="1" ht="18" customHeight="1">
      <c r="A247" s="563"/>
      <c r="B247" s="449"/>
      <c r="C247" s="438"/>
      <c r="D247" s="440"/>
      <c r="E247" s="442"/>
      <c r="F247" s="443"/>
      <c r="G247" s="444"/>
      <c r="H247" s="448"/>
    </row>
    <row r="248" spans="1:8" s="34" customFormat="1" ht="18" customHeight="1">
      <c r="A248" s="563"/>
      <c r="B248" s="449"/>
      <c r="C248" s="438"/>
      <c r="D248" s="440"/>
      <c r="E248" s="442"/>
      <c r="F248" s="443"/>
      <c r="G248" s="444"/>
      <c r="H248" s="448"/>
    </row>
    <row r="249" spans="1:8" s="34" customFormat="1" ht="18" customHeight="1">
      <c r="A249" s="563"/>
      <c r="B249" s="449"/>
      <c r="C249" s="438"/>
      <c r="D249" s="440"/>
      <c r="E249" s="442"/>
      <c r="F249" s="443"/>
      <c r="G249" s="444"/>
      <c r="H249" s="448"/>
    </row>
    <row r="250" spans="1:8" s="34" customFormat="1" ht="18" customHeight="1">
      <c r="A250" s="563"/>
      <c r="B250" s="449"/>
      <c r="C250" s="438"/>
      <c r="D250" s="440"/>
      <c r="E250" s="442"/>
      <c r="F250" s="443"/>
      <c r="G250" s="444"/>
      <c r="H250" s="448"/>
    </row>
    <row r="251" spans="1:8" s="34" customFormat="1" ht="18" customHeight="1">
      <c r="A251" s="563"/>
      <c r="B251" s="449"/>
      <c r="C251" s="438"/>
      <c r="D251" s="440"/>
      <c r="E251" s="442"/>
      <c r="F251" s="443"/>
      <c r="G251" s="444"/>
      <c r="H251" s="448"/>
    </row>
    <row r="252" spans="1:8" s="34" customFormat="1" ht="18" customHeight="1">
      <c r="A252" s="563"/>
      <c r="B252" s="449"/>
      <c r="C252" s="438"/>
      <c r="D252" s="440"/>
      <c r="E252" s="442"/>
      <c r="F252" s="443"/>
      <c r="G252" s="444"/>
      <c r="H252" s="448"/>
    </row>
    <row r="253" spans="1:8" s="34" customFormat="1" ht="18" customHeight="1">
      <c r="A253" s="563"/>
      <c r="B253" s="449"/>
      <c r="C253" s="438"/>
      <c r="D253" s="440"/>
      <c r="E253" s="442"/>
      <c r="F253" s="443"/>
      <c r="G253" s="444"/>
      <c r="H253" s="448"/>
    </row>
    <row r="254" spans="1:8" s="34" customFormat="1" ht="18" customHeight="1">
      <c r="A254" s="563"/>
      <c r="B254" s="449"/>
      <c r="C254" s="438"/>
      <c r="D254" s="440"/>
      <c r="E254" s="442"/>
      <c r="F254" s="443"/>
      <c r="G254" s="444"/>
      <c r="H254" s="448"/>
    </row>
    <row r="255" spans="1:8" s="34" customFormat="1" ht="18" customHeight="1">
      <c r="A255" s="563"/>
      <c r="B255" s="449"/>
      <c r="C255" s="438"/>
      <c r="D255" s="440"/>
      <c r="E255" s="442"/>
      <c r="F255" s="443"/>
      <c r="G255" s="444"/>
      <c r="H255" s="448"/>
    </row>
    <row r="256" spans="1:8" s="34" customFormat="1" ht="18" customHeight="1">
      <c r="A256" s="563"/>
      <c r="B256" s="449"/>
      <c r="C256" s="438"/>
      <c r="D256" s="440"/>
      <c r="E256" s="442"/>
      <c r="F256" s="443"/>
      <c r="G256" s="444"/>
      <c r="H256" s="448"/>
    </row>
    <row r="257" spans="1:8" s="34" customFormat="1" ht="18" customHeight="1">
      <c r="A257" s="563"/>
      <c r="B257" s="449"/>
      <c r="C257" s="438"/>
      <c r="D257" s="440"/>
      <c r="E257" s="442"/>
      <c r="F257" s="443"/>
      <c r="G257" s="444"/>
      <c r="H257" s="556"/>
    </row>
    <row r="258" spans="1:8" s="34" customFormat="1" ht="18" customHeight="1">
      <c r="A258" s="563"/>
      <c r="B258" s="449"/>
      <c r="C258" s="555"/>
      <c r="D258" s="450"/>
      <c r="E258" s="445"/>
      <c r="F258" s="551"/>
      <c r="G258" s="446"/>
      <c r="H258" s="556"/>
    </row>
    <row r="259" spans="1:8" s="34" customFormat="1" ht="18" customHeight="1">
      <c r="A259" s="563"/>
      <c r="B259" s="449"/>
      <c r="C259" s="555"/>
      <c r="D259" s="450"/>
      <c r="E259" s="445"/>
      <c r="F259" s="551"/>
      <c r="G259" s="446"/>
      <c r="H259" s="556"/>
    </row>
    <row r="260" spans="1:8" s="34" customFormat="1" ht="18" customHeight="1">
      <c r="A260" s="563"/>
      <c r="B260" s="449"/>
      <c r="C260" s="555"/>
      <c r="D260" s="450"/>
      <c r="E260" s="445"/>
      <c r="F260" s="551"/>
      <c r="G260" s="446"/>
      <c r="H260" s="556"/>
    </row>
    <row r="261" spans="1:8" s="34" customFormat="1" ht="18" customHeight="1">
      <c r="A261" s="563"/>
      <c r="B261" s="449"/>
      <c r="C261" s="555"/>
      <c r="D261" s="450"/>
      <c r="E261" s="445"/>
      <c r="F261" s="551"/>
      <c r="G261" s="446"/>
      <c r="H261" s="556"/>
    </row>
    <row r="262" spans="1:8" s="34" customFormat="1" ht="18" customHeight="1">
      <c r="A262" s="563"/>
      <c r="B262" s="449"/>
      <c r="C262" s="438"/>
      <c r="D262" s="440"/>
      <c r="E262" s="442"/>
      <c r="F262" s="443"/>
      <c r="G262" s="444"/>
      <c r="H262" s="448"/>
    </row>
    <row r="263" spans="1:8" s="34" customFormat="1" ht="18" customHeight="1">
      <c r="A263" s="563"/>
      <c r="B263" s="449"/>
      <c r="C263" s="438"/>
      <c r="D263" s="440"/>
      <c r="E263" s="442"/>
      <c r="F263" s="443"/>
      <c r="G263" s="444"/>
      <c r="H263" s="448"/>
    </row>
    <row r="264" spans="1:8" s="34" customFormat="1" ht="18" customHeight="1">
      <c r="A264" s="563"/>
      <c r="B264" s="449"/>
      <c r="C264" s="438"/>
      <c r="D264" s="440"/>
      <c r="E264" s="442"/>
      <c r="F264" s="443"/>
      <c r="G264" s="444"/>
      <c r="H264" s="448"/>
    </row>
    <row r="265" spans="1:8" s="34" customFormat="1" ht="18" customHeight="1">
      <c r="A265" s="563"/>
      <c r="B265" s="449"/>
      <c r="C265" s="438"/>
      <c r="D265" s="440"/>
      <c r="E265" s="442"/>
      <c r="F265" s="443"/>
      <c r="G265" s="444"/>
      <c r="H265" s="448"/>
    </row>
    <row r="266" spans="1:8" s="34" customFormat="1" ht="18" customHeight="1">
      <c r="A266" s="563"/>
      <c r="B266" s="449"/>
      <c r="C266" s="438"/>
      <c r="D266" s="440"/>
      <c r="E266" s="442"/>
      <c r="F266" s="443"/>
      <c r="G266" s="444"/>
      <c r="H266" s="448"/>
    </row>
    <row r="267" spans="1:8" s="34" customFormat="1" ht="18" customHeight="1">
      <c r="A267" s="563"/>
      <c r="B267" s="449"/>
      <c r="C267" s="438"/>
      <c r="D267" s="440"/>
      <c r="E267" s="442"/>
      <c r="F267" s="443"/>
      <c r="G267" s="444"/>
      <c r="H267" s="448"/>
    </row>
    <row r="268" spans="1:8" s="34" customFormat="1" ht="18" customHeight="1">
      <c r="A268" s="563"/>
      <c r="B268" s="449"/>
      <c r="C268" s="438"/>
      <c r="D268" s="440"/>
      <c r="E268" s="442"/>
      <c r="F268" s="443"/>
      <c r="G268" s="444"/>
      <c r="H268" s="448"/>
    </row>
    <row r="269" spans="1:8" s="34" customFormat="1" ht="18" customHeight="1">
      <c r="A269" s="563"/>
      <c r="B269" s="449"/>
      <c r="C269" s="438"/>
      <c r="D269" s="440"/>
      <c r="E269" s="442"/>
      <c r="F269" s="443"/>
      <c r="G269" s="444"/>
      <c r="H269" s="448"/>
    </row>
    <row r="270" spans="1:8" s="34" customFormat="1" ht="18" customHeight="1">
      <c r="A270" s="563"/>
      <c r="B270" s="449"/>
      <c r="C270" s="438"/>
      <c r="D270" s="450"/>
      <c r="E270" s="442"/>
      <c r="F270" s="443"/>
      <c r="G270" s="444"/>
      <c r="H270" s="556"/>
    </row>
    <row r="271" spans="1:8" s="34" customFormat="1" ht="18" customHeight="1">
      <c r="A271" s="563"/>
      <c r="B271" s="447"/>
      <c r="C271" s="552"/>
      <c r="D271" s="553"/>
      <c r="E271" s="442"/>
      <c r="F271" s="443"/>
      <c r="G271" s="444"/>
      <c r="H271" s="554"/>
    </row>
    <row r="272" spans="1:8" s="34" customFormat="1" ht="18" customHeight="1">
      <c r="A272" s="563"/>
      <c r="B272" s="447"/>
      <c r="C272" s="552"/>
      <c r="D272" s="553"/>
      <c r="E272" s="442"/>
      <c r="F272" s="443"/>
      <c r="G272" s="444"/>
      <c r="H272" s="554"/>
    </row>
    <row r="273" spans="1:8" s="34" customFormat="1" ht="18" customHeight="1">
      <c r="A273" s="563"/>
      <c r="B273" s="449"/>
      <c r="C273" s="438"/>
      <c r="D273" s="440"/>
      <c r="E273" s="442"/>
      <c r="F273" s="443"/>
      <c r="G273" s="444"/>
      <c r="H273" s="448"/>
    </row>
    <row r="274" spans="1:8" s="34" customFormat="1" ht="18" customHeight="1">
      <c r="A274" s="563"/>
      <c r="B274" s="449"/>
      <c r="C274" s="438"/>
      <c r="D274" s="440"/>
      <c r="E274" s="442"/>
      <c r="F274" s="443"/>
      <c r="G274" s="444"/>
      <c r="H274" s="448"/>
    </row>
    <row r="275" spans="1:8" s="34" customFormat="1" ht="18" customHeight="1">
      <c r="A275" s="563"/>
      <c r="B275" s="449"/>
      <c r="C275" s="438"/>
      <c r="D275" s="440"/>
      <c r="E275" s="442"/>
      <c r="F275" s="443"/>
      <c r="G275" s="444"/>
      <c r="H275" s="448"/>
    </row>
    <row r="276" spans="1:8" s="36" customFormat="1" ht="18" customHeight="1">
      <c r="A276" s="563"/>
      <c r="B276" s="449"/>
      <c r="C276" s="438"/>
      <c r="D276" s="440"/>
      <c r="E276" s="445"/>
      <c r="F276" s="443"/>
      <c r="G276" s="444"/>
      <c r="H276" s="448"/>
    </row>
    <row r="277" spans="1:8" s="34" customFormat="1" ht="18" customHeight="1">
      <c r="A277" s="563"/>
      <c r="B277" s="449"/>
      <c r="C277" s="438"/>
      <c r="D277" s="440"/>
      <c r="E277" s="442"/>
      <c r="F277" s="443"/>
      <c r="G277" s="444"/>
      <c r="H277" s="448"/>
    </row>
    <row r="278" spans="1:8" s="34" customFormat="1" ht="18" customHeight="1">
      <c r="A278" s="563"/>
      <c r="B278" s="449"/>
      <c r="C278" s="555"/>
      <c r="D278" s="450"/>
      <c r="E278" s="442"/>
      <c r="F278" s="551"/>
      <c r="G278" s="446"/>
      <c r="H278" s="556"/>
    </row>
    <row r="279" spans="1:8" s="34" customFormat="1" ht="18" customHeight="1">
      <c r="A279" s="563"/>
      <c r="B279" s="449"/>
      <c r="C279" s="438"/>
      <c r="D279" s="440"/>
      <c r="E279" s="442"/>
      <c r="F279" s="443"/>
      <c r="G279" s="444"/>
      <c r="H279" s="448"/>
    </row>
    <row r="280" spans="1:8" s="34" customFormat="1" ht="18" customHeight="1">
      <c r="A280" s="563"/>
      <c r="B280" s="449"/>
      <c r="C280" s="438"/>
      <c r="D280" s="440"/>
      <c r="E280" s="442"/>
      <c r="F280" s="551"/>
      <c r="G280" s="444"/>
      <c r="H280" s="448"/>
    </row>
    <row r="281" spans="1:8" s="34" customFormat="1" ht="18" customHeight="1">
      <c r="A281" s="563"/>
      <c r="B281" s="449"/>
      <c r="C281" s="438"/>
      <c r="D281" s="440"/>
      <c r="E281" s="442"/>
      <c r="F281" s="551"/>
      <c r="G281" s="444"/>
      <c r="H281" s="448"/>
    </row>
    <row r="282" spans="1:8" s="34" customFormat="1" ht="18" customHeight="1">
      <c r="A282" s="563"/>
      <c r="B282" s="449"/>
      <c r="C282" s="438"/>
      <c r="D282" s="440"/>
      <c r="E282" s="442"/>
      <c r="F282" s="443"/>
      <c r="G282" s="444"/>
      <c r="H282" s="448"/>
    </row>
    <row r="283" spans="1:8" s="34" customFormat="1" ht="18" customHeight="1">
      <c r="A283" s="563"/>
      <c r="B283" s="447"/>
      <c r="C283" s="438"/>
      <c r="D283" s="440"/>
      <c r="E283" s="442"/>
      <c r="F283" s="551"/>
      <c r="G283" s="446"/>
      <c r="H283" s="448"/>
    </row>
    <row r="284" spans="1:8" s="34" customFormat="1" ht="18" customHeight="1">
      <c r="A284" s="563"/>
      <c r="B284" s="447"/>
      <c r="C284" s="438"/>
      <c r="D284" s="440"/>
      <c r="E284" s="442"/>
      <c r="F284" s="551"/>
      <c r="G284" s="446"/>
      <c r="H284" s="448"/>
    </row>
    <row r="285" spans="1:8" s="34" customFormat="1" ht="18" customHeight="1">
      <c r="A285" s="563"/>
      <c r="B285" s="447"/>
      <c r="C285" s="438"/>
      <c r="D285" s="440"/>
      <c r="E285" s="442"/>
      <c r="F285" s="551"/>
      <c r="G285" s="446"/>
      <c r="H285" s="556"/>
    </row>
    <row r="286" spans="1:8" s="34" customFormat="1" ht="18" customHeight="1">
      <c r="A286" s="563"/>
      <c r="B286" s="447"/>
      <c r="C286" s="438"/>
      <c r="D286" s="440"/>
      <c r="E286" s="442"/>
      <c r="F286" s="551"/>
      <c r="G286" s="446"/>
      <c r="H286" s="556"/>
    </row>
    <row r="287" spans="1:8" s="34" customFormat="1" ht="18" customHeight="1">
      <c r="A287" s="563"/>
      <c r="B287" s="447"/>
      <c r="C287" s="438"/>
      <c r="D287" s="440"/>
      <c r="E287" s="442"/>
      <c r="F287" s="551"/>
      <c r="G287" s="446"/>
      <c r="H287" s="556"/>
    </row>
    <row r="288" spans="1:8" s="34" customFormat="1" ht="18" customHeight="1">
      <c r="A288" s="563"/>
      <c r="B288" s="447"/>
      <c r="C288" s="438"/>
      <c r="D288" s="440"/>
      <c r="E288" s="442"/>
      <c r="F288" s="551"/>
      <c r="G288" s="446"/>
      <c r="H288" s="556"/>
    </row>
    <row r="289" spans="1:8" s="34" customFormat="1" ht="18" customHeight="1">
      <c r="A289" s="563"/>
      <c r="B289" s="447"/>
      <c r="C289" s="555"/>
      <c r="D289" s="450"/>
      <c r="E289" s="445"/>
      <c r="F289" s="551"/>
      <c r="G289" s="446"/>
      <c r="H289" s="556"/>
    </row>
    <row r="290" spans="1:8" s="34" customFormat="1" ht="18" customHeight="1">
      <c r="A290" s="563"/>
      <c r="B290" s="447"/>
      <c r="C290" s="555"/>
      <c r="D290" s="450"/>
      <c r="E290" s="445"/>
      <c r="F290" s="551"/>
      <c r="G290" s="446"/>
      <c r="H290" s="556"/>
    </row>
    <row r="291" spans="1:8" s="34" customFormat="1" ht="18" customHeight="1">
      <c r="A291" s="563"/>
      <c r="B291" s="447"/>
      <c r="C291" s="555"/>
      <c r="D291" s="450"/>
      <c r="E291" s="445"/>
      <c r="F291" s="551"/>
      <c r="G291" s="446"/>
      <c r="H291" s="556"/>
    </row>
    <row r="292" spans="1:8" s="34" customFormat="1" ht="18" customHeight="1">
      <c r="A292" s="563"/>
      <c r="B292" s="447"/>
      <c r="C292" s="555"/>
      <c r="D292" s="450"/>
      <c r="E292" s="445"/>
      <c r="F292" s="551"/>
      <c r="G292" s="446"/>
      <c r="H292" s="556"/>
    </row>
    <row r="293" spans="1:8" s="34" customFormat="1" ht="18" customHeight="1">
      <c r="A293" s="563"/>
      <c r="B293" s="447"/>
      <c r="C293" s="555"/>
      <c r="D293" s="450"/>
      <c r="E293" s="445"/>
      <c r="F293" s="551"/>
      <c r="G293" s="446"/>
      <c r="H293" s="556"/>
    </row>
    <row r="294" spans="1:8" s="34" customFormat="1" ht="18" customHeight="1">
      <c r="A294" s="563"/>
      <c r="B294" s="447"/>
      <c r="C294" s="438"/>
      <c r="D294" s="440"/>
      <c r="E294" s="442"/>
      <c r="F294" s="551"/>
      <c r="G294" s="446"/>
      <c r="H294" s="448"/>
    </row>
    <row r="295" spans="1:8" s="34" customFormat="1" ht="18" customHeight="1">
      <c r="A295" s="563"/>
      <c r="B295" s="447"/>
      <c r="C295" s="438"/>
      <c r="D295" s="440"/>
      <c r="E295" s="442"/>
      <c r="F295" s="443"/>
      <c r="G295" s="444"/>
      <c r="H295" s="448"/>
    </row>
    <row r="296" spans="1:8" s="34" customFormat="1" ht="18" customHeight="1">
      <c r="A296" s="563"/>
      <c r="B296" s="447"/>
      <c r="C296" s="438"/>
      <c r="D296" s="440"/>
      <c r="E296" s="442"/>
      <c r="F296" s="443"/>
      <c r="G296" s="444"/>
      <c r="H296" s="448"/>
    </row>
    <row r="297" spans="1:8" s="34" customFormat="1" ht="18" customHeight="1">
      <c r="A297" s="563"/>
      <c r="B297" s="447"/>
      <c r="C297" s="438"/>
      <c r="D297" s="440"/>
      <c r="E297" s="442"/>
      <c r="F297" s="443"/>
      <c r="G297" s="444"/>
      <c r="H297" s="448"/>
    </row>
    <row r="298" spans="1:8" s="34" customFormat="1" ht="18" customHeight="1">
      <c r="A298" s="563"/>
      <c r="B298" s="447"/>
      <c r="C298" s="438"/>
      <c r="D298" s="440"/>
      <c r="E298" s="442"/>
      <c r="F298" s="551"/>
      <c r="G298" s="446"/>
      <c r="H298" s="448"/>
    </row>
    <row r="299" spans="1:8" s="34" customFormat="1" ht="18" customHeight="1">
      <c r="A299" s="563"/>
      <c r="B299" s="447"/>
      <c r="C299" s="438"/>
      <c r="D299" s="440"/>
      <c r="E299" s="442"/>
      <c r="F299" s="443"/>
      <c r="G299" s="444"/>
      <c r="H299" s="448"/>
    </row>
    <row r="300" spans="1:8" s="34" customFormat="1" ht="18" customHeight="1">
      <c r="A300" s="563"/>
      <c r="B300" s="447"/>
      <c r="C300" s="438"/>
      <c r="D300" s="440"/>
      <c r="E300" s="442"/>
      <c r="F300" s="443"/>
      <c r="G300" s="444"/>
      <c r="H300" s="448"/>
    </row>
    <row r="301" spans="1:8" s="34" customFormat="1" ht="18" customHeight="1">
      <c r="A301" s="563"/>
      <c r="B301" s="447"/>
      <c r="C301" s="438"/>
      <c r="D301" s="440"/>
      <c r="E301" s="442"/>
      <c r="F301" s="443"/>
      <c r="G301" s="444"/>
      <c r="H301" s="448"/>
    </row>
    <row r="302" spans="1:8" s="34" customFormat="1" ht="18" customHeight="1">
      <c r="A302" s="563"/>
      <c r="B302" s="447"/>
      <c r="C302" s="438"/>
      <c r="D302" s="440"/>
      <c r="E302" s="442"/>
      <c r="F302" s="443"/>
      <c r="G302" s="444"/>
      <c r="H302" s="448"/>
    </row>
    <row r="303" spans="1:8" s="34" customFormat="1" ht="18" customHeight="1">
      <c r="A303" s="563"/>
      <c r="B303" s="447"/>
      <c r="C303" s="438"/>
      <c r="D303" s="440"/>
      <c r="E303" s="442"/>
      <c r="F303" s="443"/>
      <c r="G303" s="444"/>
      <c r="H303" s="448"/>
    </row>
    <row r="304" spans="1:8" s="34" customFormat="1" ht="18" customHeight="1">
      <c r="A304" s="563"/>
      <c r="B304" s="449"/>
      <c r="C304" s="438"/>
      <c r="D304" s="440"/>
      <c r="E304" s="445"/>
      <c r="F304" s="551"/>
      <c r="G304" s="444"/>
      <c r="H304" s="448"/>
    </row>
    <row r="305" spans="1:8" s="34" customFormat="1" ht="18" customHeight="1">
      <c r="A305" s="563"/>
      <c r="B305" s="449"/>
      <c r="C305" s="438"/>
      <c r="D305" s="440"/>
      <c r="E305" s="442"/>
      <c r="F305" s="443"/>
      <c r="G305" s="444"/>
      <c r="H305" s="448"/>
    </row>
    <row r="306" spans="1:8" s="34" customFormat="1" ht="18" customHeight="1">
      <c r="A306" s="563"/>
      <c r="B306" s="449"/>
      <c r="C306" s="438"/>
      <c r="D306" s="440"/>
      <c r="E306" s="442"/>
      <c r="F306" s="551"/>
      <c r="G306" s="446"/>
      <c r="H306" s="448"/>
    </row>
    <row r="307" spans="1:8" s="34" customFormat="1" ht="18" customHeight="1">
      <c r="A307" s="563"/>
      <c r="B307" s="449"/>
      <c r="C307" s="438"/>
      <c r="D307" s="440"/>
      <c r="E307" s="445"/>
      <c r="F307" s="443"/>
      <c r="G307" s="444"/>
      <c r="H307" s="448"/>
    </row>
    <row r="308" spans="1:8" s="34" customFormat="1" ht="18" customHeight="1">
      <c r="A308" s="563"/>
      <c r="B308" s="449"/>
      <c r="C308" s="438"/>
      <c r="D308" s="440"/>
      <c r="E308" s="442"/>
      <c r="F308" s="443"/>
      <c r="G308" s="444"/>
      <c r="H308" s="448"/>
    </row>
    <row r="309" spans="1:8" s="34" customFormat="1" ht="18" customHeight="1">
      <c r="A309" s="563"/>
      <c r="B309" s="449"/>
      <c r="C309" s="438"/>
      <c r="D309" s="440"/>
      <c r="E309" s="442"/>
      <c r="F309" s="443"/>
      <c r="G309" s="444"/>
      <c r="H309" s="448"/>
    </row>
    <row r="310" spans="1:8" s="34" customFormat="1" ht="18" customHeight="1">
      <c r="A310" s="563"/>
      <c r="B310" s="449"/>
      <c r="C310" s="438"/>
      <c r="D310" s="440"/>
      <c r="E310" s="442"/>
      <c r="F310" s="443"/>
      <c r="G310" s="444"/>
      <c r="H310" s="448"/>
    </row>
    <row r="311" spans="1:8" s="34" customFormat="1" ht="18" customHeight="1">
      <c r="A311" s="563"/>
      <c r="B311" s="449"/>
      <c r="C311" s="438"/>
      <c r="D311" s="440"/>
      <c r="E311" s="442"/>
      <c r="F311" s="443"/>
      <c r="G311" s="444"/>
      <c r="H311" s="448"/>
    </row>
    <row r="312" spans="1:8" s="34" customFormat="1" ht="18" customHeight="1">
      <c r="A312" s="563"/>
      <c r="B312" s="449"/>
      <c r="C312" s="438"/>
      <c r="D312" s="440"/>
      <c r="E312" s="442"/>
      <c r="F312" s="443"/>
      <c r="G312" s="444"/>
      <c r="H312" s="448"/>
    </row>
    <row r="313" spans="1:8" s="34" customFormat="1" ht="18" customHeight="1">
      <c r="A313" s="563"/>
      <c r="B313" s="449"/>
      <c r="C313" s="438"/>
      <c r="D313" s="440"/>
      <c r="E313" s="442"/>
      <c r="F313" s="551"/>
      <c r="G313" s="446"/>
      <c r="H313" s="448"/>
    </row>
    <row r="314" spans="1:8" s="34" customFormat="1" ht="18" customHeight="1">
      <c r="A314" s="563"/>
      <c r="B314" s="449"/>
      <c r="C314" s="438"/>
      <c r="D314" s="440"/>
      <c r="E314" s="442"/>
      <c r="F314" s="551"/>
      <c r="G314" s="446"/>
      <c r="H314" s="448"/>
    </row>
    <row r="315" spans="1:8" s="34" customFormat="1" ht="18" customHeight="1">
      <c r="A315" s="563"/>
      <c r="B315" s="447"/>
      <c r="C315" s="438"/>
      <c r="D315" s="440"/>
      <c r="E315" s="442"/>
      <c r="F315" s="551"/>
      <c r="G315" s="446"/>
      <c r="H315" s="448"/>
    </row>
    <row r="316" spans="1:8" s="35" customFormat="1" ht="18" customHeight="1">
      <c r="A316" s="563"/>
      <c r="B316" s="447"/>
      <c r="C316" s="438"/>
      <c r="D316" s="440"/>
      <c r="E316" s="442"/>
      <c r="F316" s="443"/>
      <c r="G316" s="446"/>
      <c r="H316" s="448"/>
    </row>
    <row r="317" spans="1:8" s="34" customFormat="1" ht="18" customHeight="1">
      <c r="A317" s="563"/>
      <c r="B317" s="447"/>
      <c r="C317" s="438"/>
      <c r="D317" s="440"/>
      <c r="E317" s="442"/>
      <c r="F317" s="443"/>
      <c r="G317" s="446"/>
      <c r="H317" s="448"/>
    </row>
    <row r="318" spans="1:8" s="34" customFormat="1" ht="18" customHeight="1">
      <c r="A318" s="563"/>
      <c r="B318" s="447"/>
      <c r="C318" s="438"/>
      <c r="D318" s="440"/>
      <c r="E318" s="442"/>
      <c r="F318" s="551"/>
      <c r="G318" s="446"/>
      <c r="H318" s="448"/>
    </row>
    <row r="319" spans="1:8" s="34" customFormat="1" ht="18" customHeight="1">
      <c r="A319" s="563"/>
      <c r="B319" s="447"/>
      <c r="C319" s="438"/>
      <c r="D319" s="440"/>
      <c r="E319" s="442"/>
      <c r="F319" s="551"/>
      <c r="G319" s="446"/>
      <c r="H319" s="448"/>
    </row>
    <row r="320" spans="1:8" s="34" customFormat="1" ht="18" customHeight="1">
      <c r="A320" s="563"/>
      <c r="B320" s="447"/>
      <c r="C320" s="438"/>
      <c r="D320" s="440"/>
      <c r="E320" s="442"/>
      <c r="F320" s="551"/>
      <c r="G320" s="446"/>
      <c r="H320" s="448"/>
    </row>
    <row r="321" spans="1:8" s="34" customFormat="1" ht="18" customHeight="1">
      <c r="A321" s="563"/>
      <c r="B321" s="447"/>
      <c r="C321" s="438"/>
      <c r="D321" s="440"/>
      <c r="E321" s="442"/>
      <c r="F321" s="551"/>
      <c r="G321" s="446"/>
      <c r="H321" s="556"/>
    </row>
    <row r="322" spans="1:8" s="34" customFormat="1" ht="18" customHeight="1">
      <c r="A322" s="563"/>
      <c r="B322" s="447"/>
      <c r="C322" s="438"/>
      <c r="D322" s="440"/>
      <c r="E322" s="442"/>
      <c r="F322" s="551"/>
      <c r="G322" s="446"/>
      <c r="H322" s="556"/>
    </row>
    <row r="323" spans="1:8" s="34" customFormat="1" ht="18" customHeight="1">
      <c r="A323" s="563"/>
      <c r="B323" s="447"/>
      <c r="C323" s="555"/>
      <c r="D323" s="450"/>
      <c r="E323" s="445"/>
      <c r="F323" s="551"/>
      <c r="G323" s="446"/>
      <c r="H323" s="556"/>
    </row>
    <row r="324" spans="1:8" s="34" customFormat="1" ht="18" customHeight="1">
      <c r="A324" s="563"/>
      <c r="B324" s="447"/>
      <c r="C324" s="555"/>
      <c r="D324" s="450"/>
      <c r="E324" s="445"/>
      <c r="F324" s="551"/>
      <c r="G324" s="446"/>
      <c r="H324" s="556"/>
    </row>
    <row r="325" spans="1:8" s="34" customFormat="1" ht="18" customHeight="1">
      <c r="A325" s="563"/>
      <c r="B325" s="447"/>
      <c r="C325" s="555"/>
      <c r="D325" s="450"/>
      <c r="E325" s="445"/>
      <c r="F325" s="551"/>
      <c r="G325" s="446"/>
      <c r="H325" s="556"/>
    </row>
    <row r="326" spans="1:8" s="34" customFormat="1" ht="18" customHeight="1">
      <c r="A326" s="563"/>
      <c r="B326" s="447"/>
      <c r="C326" s="555"/>
      <c r="D326" s="450"/>
      <c r="E326" s="445"/>
      <c r="F326" s="551"/>
      <c r="G326" s="446"/>
      <c r="H326" s="556"/>
    </row>
    <row r="327" spans="1:8" s="34" customFormat="1" ht="18" customHeight="1">
      <c r="A327" s="563"/>
      <c r="B327" s="447"/>
      <c r="C327" s="555"/>
      <c r="D327" s="450"/>
      <c r="E327" s="445"/>
      <c r="F327" s="551"/>
      <c r="G327" s="446"/>
      <c r="H327" s="556"/>
    </row>
    <row r="328" spans="1:8" s="34" customFormat="1" ht="18" customHeight="1">
      <c r="A328" s="563"/>
      <c r="B328" s="447"/>
      <c r="C328" s="438"/>
      <c r="D328" s="440"/>
      <c r="E328" s="442"/>
      <c r="F328" s="551"/>
      <c r="G328" s="446"/>
      <c r="H328" s="448"/>
    </row>
    <row r="329" spans="1:8" s="34" customFormat="1" ht="18" customHeight="1">
      <c r="A329" s="563"/>
      <c r="B329" s="449"/>
      <c r="C329" s="438"/>
      <c r="D329" s="440"/>
      <c r="E329" s="442"/>
      <c r="F329" s="443"/>
      <c r="G329" s="444"/>
      <c r="H329" s="448"/>
    </row>
    <row r="330" spans="1:8" s="34" customFormat="1" ht="18" customHeight="1">
      <c r="A330" s="563"/>
      <c r="B330" s="449"/>
      <c r="C330" s="438"/>
      <c r="D330" s="440"/>
      <c r="E330" s="442"/>
      <c r="F330" s="443"/>
      <c r="G330" s="444"/>
      <c r="H330" s="448"/>
    </row>
    <row r="331" spans="1:8" s="34" customFormat="1" ht="18" customHeight="1">
      <c r="A331" s="563"/>
      <c r="B331" s="449"/>
      <c r="C331" s="438"/>
      <c r="D331" s="440"/>
      <c r="E331" s="442"/>
      <c r="F331" s="443"/>
      <c r="G331" s="444"/>
      <c r="H331" s="448"/>
    </row>
    <row r="332" spans="1:8" s="34" customFormat="1" ht="18" customHeight="1">
      <c r="A332" s="563"/>
      <c r="B332" s="449"/>
      <c r="C332" s="438"/>
      <c r="D332" s="440"/>
      <c r="E332" s="442"/>
      <c r="F332" s="443"/>
      <c r="G332" s="444"/>
      <c r="H332" s="448"/>
    </row>
    <row r="333" spans="1:8" s="34" customFormat="1" ht="18" customHeight="1">
      <c r="A333" s="563"/>
      <c r="B333" s="449"/>
      <c r="C333" s="438"/>
      <c r="D333" s="440"/>
      <c r="E333" s="442"/>
      <c r="F333" s="443"/>
      <c r="G333" s="444"/>
      <c r="H333" s="448"/>
    </row>
    <row r="334" spans="1:8" s="34" customFormat="1" ht="18" customHeight="1">
      <c r="A334" s="563"/>
      <c r="B334" s="449"/>
      <c r="C334" s="438"/>
      <c r="D334" s="440"/>
      <c r="E334" s="442"/>
      <c r="F334" s="443"/>
      <c r="G334" s="444"/>
      <c r="H334" s="448"/>
    </row>
    <row r="335" spans="1:8" s="34" customFormat="1" ht="18" customHeight="1">
      <c r="A335" s="563"/>
      <c r="B335" s="449"/>
      <c r="C335" s="438"/>
      <c r="D335" s="440"/>
      <c r="E335" s="442"/>
      <c r="F335" s="443"/>
      <c r="G335" s="444"/>
      <c r="H335" s="448"/>
    </row>
    <row r="336" spans="1:8" s="34" customFormat="1" ht="18" customHeight="1">
      <c r="A336" s="563"/>
      <c r="B336" s="449"/>
      <c r="C336" s="438"/>
      <c r="D336" s="440"/>
      <c r="E336" s="442"/>
      <c r="F336" s="443"/>
      <c r="G336" s="444"/>
      <c r="H336" s="448"/>
    </row>
    <row r="337" spans="1:8" s="34" customFormat="1" ht="18" customHeight="1">
      <c r="A337" s="563"/>
      <c r="B337" s="449"/>
      <c r="C337" s="438"/>
      <c r="D337" s="440"/>
      <c r="E337" s="442"/>
      <c r="F337" s="443"/>
      <c r="G337" s="444"/>
      <c r="H337" s="448"/>
    </row>
    <row r="338" spans="1:8" s="34" customFormat="1" ht="18" customHeight="1">
      <c r="A338" s="563"/>
      <c r="B338" s="449"/>
      <c r="C338" s="438"/>
      <c r="D338" s="440"/>
      <c r="E338" s="442"/>
      <c r="F338" s="443"/>
      <c r="G338" s="444"/>
      <c r="H338" s="448"/>
    </row>
    <row r="339" spans="1:8" s="34" customFormat="1" ht="18" customHeight="1">
      <c r="A339" s="563"/>
      <c r="B339" s="449"/>
      <c r="C339" s="438"/>
      <c r="D339" s="440"/>
      <c r="E339" s="442"/>
      <c r="F339" s="443"/>
      <c r="G339" s="444"/>
      <c r="H339" s="448"/>
    </row>
    <row r="340" spans="1:8" s="34" customFormat="1" ht="18" customHeight="1">
      <c r="A340" s="563"/>
      <c r="B340" s="449"/>
      <c r="C340" s="438"/>
      <c r="D340" s="440"/>
      <c r="E340" s="442"/>
      <c r="F340" s="443"/>
      <c r="G340" s="444"/>
      <c r="H340" s="556"/>
    </row>
    <row r="341" spans="1:8" s="34" customFormat="1" ht="18" customHeight="1">
      <c r="A341" s="563"/>
      <c r="B341" s="449"/>
      <c r="C341" s="555"/>
      <c r="D341" s="450"/>
      <c r="E341" s="445"/>
      <c r="F341" s="551"/>
      <c r="G341" s="446"/>
      <c r="H341" s="556"/>
    </row>
    <row r="342" spans="1:8" s="34" customFormat="1" ht="18" customHeight="1">
      <c r="A342" s="563"/>
      <c r="B342" s="449"/>
      <c r="C342" s="555"/>
      <c r="D342" s="450"/>
      <c r="E342" s="445"/>
      <c r="F342" s="551"/>
      <c r="G342" s="446"/>
      <c r="H342" s="556"/>
    </row>
    <row r="343" spans="1:8" s="34" customFormat="1" ht="18" customHeight="1">
      <c r="A343" s="563"/>
      <c r="B343" s="449"/>
      <c r="C343" s="555"/>
      <c r="D343" s="450"/>
      <c r="E343" s="445"/>
      <c r="F343" s="551"/>
      <c r="G343" s="446"/>
      <c r="H343" s="556"/>
    </row>
    <row r="344" spans="1:8" s="34" customFormat="1" ht="18" customHeight="1">
      <c r="A344" s="563"/>
      <c r="B344" s="449"/>
      <c r="C344" s="555"/>
      <c r="D344" s="450"/>
      <c r="E344" s="445"/>
      <c r="F344" s="551"/>
      <c r="G344" s="446"/>
      <c r="H344" s="556"/>
    </row>
    <row r="345" spans="1:8" s="34" customFormat="1" ht="18" customHeight="1">
      <c r="A345" s="563"/>
      <c r="B345" s="449"/>
      <c r="C345" s="438"/>
      <c r="D345" s="440"/>
      <c r="E345" s="442"/>
      <c r="F345" s="443"/>
      <c r="G345" s="444"/>
      <c r="H345" s="448"/>
    </row>
    <row r="346" spans="1:8" s="34" customFormat="1" ht="18" customHeight="1">
      <c r="A346" s="563"/>
      <c r="B346" s="449"/>
      <c r="C346" s="438"/>
      <c r="D346" s="440"/>
      <c r="E346" s="442"/>
      <c r="F346" s="443"/>
      <c r="G346" s="444"/>
      <c r="H346" s="448"/>
    </row>
    <row r="347" spans="1:8" s="34" customFormat="1" ht="18" customHeight="1">
      <c r="A347" s="563"/>
      <c r="B347" s="449"/>
      <c r="C347" s="438"/>
      <c r="D347" s="440"/>
      <c r="E347" s="442"/>
      <c r="F347" s="443"/>
      <c r="G347" s="444"/>
      <c r="H347" s="448"/>
    </row>
    <row r="348" spans="1:8" s="34" customFormat="1" ht="18" customHeight="1">
      <c r="A348" s="563"/>
      <c r="B348" s="449"/>
      <c r="C348" s="438"/>
      <c r="D348" s="440"/>
      <c r="E348" s="442"/>
      <c r="F348" s="443"/>
      <c r="G348" s="444"/>
      <c r="H348" s="448"/>
    </row>
    <row r="349" spans="1:8" s="34" customFormat="1" ht="18" customHeight="1">
      <c r="A349" s="563"/>
      <c r="B349" s="449"/>
      <c r="C349" s="438"/>
      <c r="D349" s="440"/>
      <c r="E349" s="442"/>
      <c r="F349" s="443"/>
      <c r="G349" s="444"/>
      <c r="H349" s="448"/>
    </row>
    <row r="350" spans="1:8" s="34" customFormat="1" ht="18" customHeight="1">
      <c r="A350" s="563"/>
      <c r="B350" s="449"/>
      <c r="C350" s="438"/>
      <c r="D350" s="440"/>
      <c r="E350" s="442"/>
      <c r="F350" s="443"/>
      <c r="G350" s="444"/>
      <c r="H350" s="448"/>
    </row>
    <row r="351" spans="1:8" s="34" customFormat="1" ht="18" customHeight="1">
      <c r="A351" s="563"/>
      <c r="B351" s="449"/>
      <c r="C351" s="438"/>
      <c r="D351" s="440"/>
      <c r="E351" s="442"/>
      <c r="F351" s="443"/>
      <c r="G351" s="444"/>
      <c r="H351" s="448"/>
    </row>
    <row r="352" spans="1:8" s="34" customFormat="1" ht="18" customHeight="1">
      <c r="A352" s="563"/>
      <c r="B352" s="449"/>
      <c r="C352" s="438"/>
      <c r="D352" s="440"/>
      <c r="E352" s="442"/>
      <c r="F352" s="443"/>
      <c r="G352" s="444"/>
      <c r="H352" s="448"/>
    </row>
    <row r="353" spans="1:8" s="34" customFormat="1" ht="18" customHeight="1">
      <c r="A353" s="563"/>
      <c r="B353" s="449"/>
      <c r="C353" s="438"/>
      <c r="D353" s="450"/>
      <c r="E353" s="442"/>
      <c r="F353" s="443"/>
      <c r="G353" s="444"/>
      <c r="H353" s="556"/>
    </row>
    <row r="354" spans="1:8" s="34" customFormat="1" ht="18" customHeight="1">
      <c r="A354" s="563"/>
      <c r="B354" s="447"/>
      <c r="C354" s="552"/>
      <c r="D354" s="553"/>
      <c r="E354" s="442"/>
      <c r="F354" s="443"/>
      <c r="G354" s="444"/>
      <c r="H354" s="554"/>
    </row>
    <row r="355" spans="1:8" s="34" customFormat="1" ht="18" customHeight="1">
      <c r="A355" s="563"/>
      <c r="B355" s="447"/>
      <c r="C355" s="552"/>
      <c r="D355" s="553"/>
      <c r="E355" s="442"/>
      <c r="F355" s="443"/>
      <c r="G355" s="444"/>
      <c r="H355" s="554"/>
    </row>
    <row r="356" spans="1:8" s="34" customFormat="1" ht="18" customHeight="1">
      <c r="A356" s="563"/>
      <c r="B356" s="449"/>
      <c r="C356" s="438"/>
      <c r="D356" s="440"/>
      <c r="E356" s="442"/>
      <c r="F356" s="443"/>
      <c r="G356" s="444"/>
      <c r="H356" s="448"/>
    </row>
    <row r="357" spans="1:8" s="34" customFormat="1" ht="18" customHeight="1">
      <c r="A357" s="563"/>
      <c r="B357" s="449"/>
      <c r="C357" s="438"/>
      <c r="D357" s="440"/>
      <c r="E357" s="442"/>
      <c r="F357" s="443"/>
      <c r="G357" s="444"/>
      <c r="H357" s="448"/>
    </row>
    <row r="358" spans="1:8" s="34" customFormat="1" ht="18" customHeight="1">
      <c r="A358" s="563"/>
      <c r="B358" s="449"/>
      <c r="C358" s="438"/>
      <c r="D358" s="440"/>
      <c r="E358" s="442"/>
      <c r="F358" s="443"/>
      <c r="G358" s="444"/>
      <c r="H358" s="448"/>
    </row>
    <row r="359" spans="1:8" s="34" customFormat="1" ht="18" customHeight="1">
      <c r="A359" s="563"/>
      <c r="B359" s="449"/>
      <c r="C359" s="438"/>
      <c r="D359" s="440"/>
      <c r="E359" s="445"/>
      <c r="F359" s="443"/>
      <c r="G359" s="444"/>
      <c r="H359" s="448"/>
    </row>
    <row r="360" spans="1:8" s="34" customFormat="1" ht="18" customHeight="1">
      <c r="A360" s="563"/>
      <c r="B360" s="449"/>
      <c r="C360" s="438"/>
      <c r="D360" s="440"/>
      <c r="E360" s="442"/>
      <c r="F360" s="443"/>
      <c r="G360" s="444"/>
      <c r="H360" s="448"/>
    </row>
    <row r="361" spans="1:8" s="34" customFormat="1" ht="18" customHeight="1">
      <c r="A361" s="563"/>
      <c r="B361" s="449"/>
      <c r="C361" s="555"/>
      <c r="D361" s="450"/>
      <c r="E361" s="442"/>
      <c r="F361" s="551"/>
      <c r="G361" s="446"/>
      <c r="H361" s="556"/>
    </row>
    <row r="362" spans="1:8" s="34" customFormat="1" ht="18" customHeight="1">
      <c r="A362" s="563"/>
      <c r="B362" s="449"/>
      <c r="C362" s="438"/>
      <c r="D362" s="440"/>
      <c r="E362" s="442"/>
      <c r="F362" s="443"/>
      <c r="G362" s="444"/>
      <c r="H362" s="448"/>
    </row>
    <row r="363" spans="1:8" s="34" customFormat="1" ht="18" customHeight="1">
      <c r="A363" s="563"/>
      <c r="B363" s="449"/>
      <c r="C363" s="438"/>
      <c r="D363" s="440"/>
      <c r="E363" s="442"/>
      <c r="F363" s="551"/>
      <c r="G363" s="444"/>
      <c r="H363" s="448"/>
    </row>
    <row r="364" spans="1:8" s="34" customFormat="1" ht="18" customHeight="1">
      <c r="A364" s="563"/>
      <c r="B364" s="449"/>
      <c r="C364" s="438"/>
      <c r="D364" s="440"/>
      <c r="E364" s="442"/>
      <c r="F364" s="551"/>
      <c r="G364" s="444"/>
      <c r="H364" s="448"/>
    </row>
    <row r="365" spans="1:8" s="34" customFormat="1" ht="18" customHeight="1">
      <c r="A365" s="563"/>
      <c r="B365" s="449"/>
      <c r="C365" s="438"/>
      <c r="D365" s="440"/>
      <c r="E365" s="442"/>
      <c r="F365" s="443"/>
      <c r="G365" s="444"/>
      <c r="H365" s="448"/>
    </row>
    <row r="366" spans="1:8" s="34" customFormat="1" ht="18" customHeight="1">
      <c r="A366" s="563"/>
      <c r="B366" s="447"/>
      <c r="C366" s="438"/>
      <c r="D366" s="440"/>
      <c r="E366" s="442"/>
      <c r="F366" s="551"/>
      <c r="G366" s="446"/>
      <c r="H366" s="448"/>
    </row>
    <row r="367" spans="1:8" s="34" customFormat="1" ht="18" customHeight="1">
      <c r="A367" s="563"/>
      <c r="B367" s="447"/>
      <c r="C367" s="438"/>
      <c r="D367" s="440"/>
      <c r="E367" s="442"/>
      <c r="F367" s="551"/>
      <c r="G367" s="446"/>
      <c r="H367" s="448"/>
    </row>
    <row r="368" spans="1:8" s="34" customFormat="1" ht="18" customHeight="1">
      <c r="A368" s="563"/>
      <c r="B368" s="447"/>
      <c r="C368" s="438"/>
      <c r="D368" s="440"/>
      <c r="E368" s="442"/>
      <c r="F368" s="551"/>
      <c r="G368" s="446"/>
      <c r="H368" s="556"/>
    </row>
    <row r="369" spans="1:18" ht="18" customHeight="1">
      <c r="A369" s="563"/>
      <c r="B369" s="447"/>
      <c r="C369" s="438"/>
      <c r="D369" s="440"/>
      <c r="E369" s="442"/>
      <c r="F369" s="551"/>
      <c r="G369" s="446"/>
      <c r="H369" s="556"/>
      <c r="J369" s="34"/>
      <c r="K369" s="34"/>
      <c r="L369" s="34"/>
      <c r="M369" s="34"/>
      <c r="N369" s="34"/>
      <c r="O369" s="34"/>
      <c r="P369" s="34"/>
      <c r="Q369" s="34"/>
      <c r="R369" s="34"/>
    </row>
    <row r="370" spans="1:18" ht="18" customHeight="1">
      <c r="A370" s="563"/>
      <c r="B370" s="447"/>
      <c r="C370" s="438"/>
      <c r="D370" s="440"/>
      <c r="E370" s="442"/>
      <c r="F370" s="551"/>
      <c r="G370" s="446"/>
      <c r="H370" s="556"/>
      <c r="J370" s="34"/>
      <c r="K370" s="34"/>
      <c r="L370" s="34"/>
      <c r="M370" s="34"/>
      <c r="N370" s="34"/>
      <c r="O370" s="34"/>
      <c r="P370" s="34"/>
      <c r="Q370" s="34"/>
      <c r="R370" s="34"/>
    </row>
    <row r="371" spans="1:18" ht="18" customHeight="1">
      <c r="A371" s="563"/>
      <c r="B371" s="447"/>
      <c r="C371" s="438"/>
      <c r="D371" s="440"/>
      <c r="E371" s="442"/>
      <c r="F371" s="551"/>
      <c r="G371" s="446"/>
      <c r="H371" s="556"/>
      <c r="J371" s="34"/>
      <c r="K371" s="34"/>
      <c r="L371" s="34"/>
      <c r="M371" s="34"/>
      <c r="N371" s="34"/>
      <c r="O371" s="34"/>
      <c r="P371" s="34"/>
      <c r="Q371" s="34"/>
      <c r="R371" s="34"/>
    </row>
    <row r="372" spans="1:18" ht="18" customHeight="1">
      <c r="A372" s="563"/>
      <c r="B372" s="447"/>
      <c r="C372" s="555"/>
      <c r="D372" s="450"/>
      <c r="E372" s="445"/>
      <c r="F372" s="551"/>
      <c r="G372" s="446"/>
      <c r="H372" s="556"/>
      <c r="J372" s="34"/>
      <c r="K372" s="34"/>
      <c r="L372" s="34"/>
      <c r="M372" s="34"/>
      <c r="N372" s="34"/>
      <c r="O372" s="34"/>
      <c r="P372" s="34"/>
      <c r="Q372" s="34"/>
      <c r="R372" s="34"/>
    </row>
    <row r="373" spans="1:18" ht="18" customHeight="1">
      <c r="A373" s="563"/>
      <c r="B373" s="447"/>
      <c r="C373" s="555"/>
      <c r="D373" s="450"/>
      <c r="E373" s="445"/>
      <c r="F373" s="551"/>
      <c r="G373" s="446"/>
      <c r="H373" s="556"/>
    </row>
    <row r="374" spans="1:18" ht="18" customHeight="1">
      <c r="A374" s="563"/>
      <c r="B374" s="447"/>
      <c r="C374" s="555"/>
      <c r="D374" s="450"/>
      <c r="E374" s="445"/>
      <c r="F374" s="551"/>
      <c r="G374" s="446"/>
      <c r="H374" s="556"/>
    </row>
    <row r="375" spans="1:18" ht="18" customHeight="1">
      <c r="A375" s="563"/>
      <c r="B375" s="447"/>
      <c r="C375" s="555"/>
      <c r="D375" s="450"/>
      <c r="E375" s="445"/>
      <c r="F375" s="551"/>
      <c r="G375" s="446"/>
      <c r="H375" s="556"/>
    </row>
    <row r="376" spans="1:18" ht="18" customHeight="1">
      <c r="A376" s="563"/>
      <c r="B376" s="447"/>
      <c r="C376" s="555"/>
      <c r="D376" s="450"/>
      <c r="E376" s="445"/>
      <c r="F376" s="551"/>
      <c r="G376" s="446"/>
      <c r="H376" s="556"/>
    </row>
    <row r="377" spans="1:18" ht="18" customHeight="1">
      <c r="A377" s="563"/>
      <c r="B377" s="447"/>
      <c r="C377" s="438"/>
      <c r="D377" s="440"/>
      <c r="E377" s="442"/>
      <c r="F377" s="551"/>
      <c r="G377" s="446"/>
      <c r="H377" s="448"/>
    </row>
    <row r="378" spans="1:18" ht="18" customHeight="1">
      <c r="A378" s="563"/>
      <c r="B378" s="447"/>
      <c r="C378" s="438"/>
      <c r="D378" s="440"/>
      <c r="E378" s="442"/>
      <c r="F378" s="443"/>
      <c r="G378" s="444"/>
      <c r="H378" s="448"/>
    </row>
    <row r="379" spans="1:18" ht="18" customHeight="1">
      <c r="A379" s="563"/>
      <c r="B379" s="447"/>
      <c r="C379" s="438"/>
      <c r="D379" s="440"/>
      <c r="E379" s="442"/>
      <c r="F379" s="443"/>
      <c r="G379" s="444"/>
      <c r="H379" s="448"/>
    </row>
    <row r="380" spans="1:18" ht="18" customHeight="1">
      <c r="A380" s="563"/>
      <c r="B380" s="447"/>
      <c r="C380" s="438"/>
      <c r="D380" s="440"/>
      <c r="E380" s="442"/>
      <c r="F380" s="443"/>
      <c r="G380" s="444"/>
      <c r="H380" s="448"/>
    </row>
    <row r="381" spans="1:18" ht="18" customHeight="1">
      <c r="A381" s="563"/>
      <c r="B381" s="447"/>
      <c r="C381" s="438"/>
      <c r="D381" s="440"/>
      <c r="E381" s="442"/>
      <c r="F381" s="551"/>
      <c r="G381" s="446"/>
      <c r="H381" s="448"/>
    </row>
    <row r="382" spans="1:18" ht="18" customHeight="1">
      <c r="A382" s="563"/>
      <c r="B382" s="447"/>
      <c r="C382" s="438"/>
      <c r="D382" s="440"/>
      <c r="E382" s="442"/>
      <c r="F382" s="443"/>
      <c r="G382" s="444"/>
      <c r="H382" s="448"/>
    </row>
    <row r="383" spans="1:18" ht="18" customHeight="1">
      <c r="A383" s="563"/>
      <c r="B383" s="447"/>
      <c r="C383" s="438"/>
      <c r="D383" s="440"/>
      <c r="E383" s="442"/>
      <c r="F383" s="443"/>
      <c r="G383" s="444"/>
      <c r="H383" s="448"/>
    </row>
    <row r="384" spans="1:18" ht="18" customHeight="1">
      <c r="A384" s="563"/>
      <c r="B384" s="447"/>
      <c r="C384" s="438"/>
      <c r="D384" s="440"/>
      <c r="E384" s="442"/>
      <c r="F384" s="443"/>
      <c r="G384" s="444"/>
      <c r="H384" s="448"/>
    </row>
    <row r="385" spans="1:8" ht="18" customHeight="1">
      <c r="A385" s="563"/>
      <c r="B385" s="447"/>
      <c r="C385" s="438"/>
      <c r="D385" s="440"/>
      <c r="E385" s="442"/>
      <c r="F385" s="443"/>
      <c r="G385" s="444"/>
      <c r="H385" s="448"/>
    </row>
    <row r="386" spans="1:8" ht="18" customHeight="1">
      <c r="A386" s="563"/>
      <c r="B386" s="447"/>
      <c r="C386" s="438"/>
      <c r="D386" s="440"/>
      <c r="E386" s="442"/>
      <c r="F386" s="443"/>
      <c r="G386" s="444"/>
      <c r="H386" s="448"/>
    </row>
    <row r="387" spans="1:8" ht="18" customHeight="1">
      <c r="A387" s="563"/>
      <c r="B387" s="449"/>
      <c r="C387" s="438"/>
      <c r="D387" s="440"/>
      <c r="E387" s="445"/>
      <c r="F387" s="551"/>
      <c r="G387" s="444"/>
      <c r="H387" s="448"/>
    </row>
    <row r="388" spans="1:8" ht="18" customHeight="1">
      <c r="A388" s="563"/>
      <c r="B388" s="449"/>
      <c r="C388" s="438"/>
      <c r="D388" s="440"/>
      <c r="E388" s="442"/>
      <c r="F388" s="443"/>
      <c r="G388" s="444"/>
      <c r="H388" s="448"/>
    </row>
    <row r="389" spans="1:8" ht="18" customHeight="1">
      <c r="A389" s="563"/>
      <c r="B389" s="449"/>
      <c r="C389" s="438"/>
      <c r="D389" s="440"/>
      <c r="E389" s="442"/>
      <c r="F389" s="551"/>
      <c r="G389" s="446"/>
      <c r="H389" s="448"/>
    </row>
    <row r="390" spans="1:8" ht="18" customHeight="1">
      <c r="A390" s="563"/>
      <c r="B390" s="449"/>
      <c r="C390" s="438"/>
      <c r="D390" s="440"/>
      <c r="E390" s="445"/>
      <c r="F390" s="443"/>
      <c r="G390" s="444"/>
      <c r="H390" s="448"/>
    </row>
    <row r="391" spans="1:8" ht="18" customHeight="1">
      <c r="A391" s="563"/>
      <c r="B391" s="449"/>
      <c r="C391" s="438"/>
      <c r="D391" s="440"/>
      <c r="E391" s="442"/>
      <c r="F391" s="443"/>
      <c r="G391" s="444"/>
      <c r="H391" s="448"/>
    </row>
    <row r="392" spans="1:8" ht="18" customHeight="1">
      <c r="A392" s="563"/>
      <c r="B392" s="449"/>
      <c r="C392" s="438"/>
      <c r="D392" s="440"/>
      <c r="E392" s="442"/>
      <c r="F392" s="443"/>
      <c r="G392" s="444"/>
      <c r="H392" s="448"/>
    </row>
    <row r="393" spans="1:8" ht="18" customHeight="1">
      <c r="A393" s="563"/>
      <c r="B393" s="449"/>
      <c r="C393" s="438"/>
      <c r="D393" s="440"/>
      <c r="E393" s="442"/>
      <c r="F393" s="443"/>
      <c r="G393" s="444"/>
      <c r="H393" s="448"/>
    </row>
    <row r="394" spans="1:8" ht="18" customHeight="1">
      <c r="A394" s="563"/>
      <c r="B394" s="449"/>
      <c r="C394" s="438"/>
      <c r="D394" s="440"/>
      <c r="E394" s="442"/>
      <c r="F394" s="443"/>
      <c r="G394" s="444"/>
      <c r="H394" s="448"/>
    </row>
    <row r="395" spans="1:8" ht="18" customHeight="1">
      <c r="A395" s="563"/>
      <c r="B395" s="449"/>
      <c r="C395" s="438"/>
      <c r="D395" s="440"/>
      <c r="E395" s="442"/>
      <c r="F395" s="443"/>
      <c r="G395" s="444"/>
      <c r="H395" s="448"/>
    </row>
    <row r="396" spans="1:8" ht="18" customHeight="1">
      <c r="A396" s="563"/>
      <c r="B396" s="449"/>
      <c r="C396" s="438"/>
      <c r="D396" s="440"/>
      <c r="E396" s="442"/>
      <c r="F396" s="443"/>
      <c r="G396" s="444"/>
      <c r="H396" s="448"/>
    </row>
    <row r="397" spans="1:8" ht="18" customHeight="1">
      <c r="A397" s="563"/>
      <c r="B397" s="449"/>
      <c r="C397" s="438"/>
      <c r="D397" s="440"/>
      <c r="E397" s="442"/>
      <c r="F397" s="443"/>
      <c r="G397" s="444"/>
      <c r="H397" s="448"/>
    </row>
    <row r="398" spans="1:8" ht="18" customHeight="1">
      <c r="A398" s="563"/>
      <c r="B398" s="449"/>
      <c r="C398" s="438"/>
      <c r="D398" s="440"/>
      <c r="E398" s="442"/>
      <c r="F398" s="443"/>
      <c r="G398" s="444"/>
      <c r="H398" s="448"/>
    </row>
    <row r="399" spans="1:8" ht="18" customHeight="1">
      <c r="A399" s="563"/>
      <c r="B399" s="449"/>
      <c r="C399" s="438"/>
      <c r="D399" s="440"/>
      <c r="E399" s="442"/>
      <c r="F399" s="443"/>
      <c r="G399" s="444"/>
      <c r="H399" s="448"/>
    </row>
    <row r="400" spans="1:8" ht="18" customHeight="1">
      <c r="A400" s="563"/>
      <c r="B400" s="449"/>
      <c r="C400" s="438"/>
      <c r="D400" s="440"/>
      <c r="E400" s="442"/>
      <c r="F400" s="443"/>
      <c r="G400" s="444"/>
      <c r="H400" s="448"/>
    </row>
    <row r="401" spans="1:8" ht="18" customHeight="1">
      <c r="A401" s="563"/>
      <c r="B401" s="449"/>
      <c r="C401" s="438"/>
      <c r="D401" s="440"/>
      <c r="E401" s="442"/>
      <c r="F401" s="443"/>
      <c r="G401" s="444"/>
      <c r="H401" s="448"/>
    </row>
    <row r="402" spans="1:8" ht="18" customHeight="1">
      <c r="A402" s="563"/>
      <c r="B402" s="449"/>
      <c r="C402" s="438"/>
      <c r="D402" s="440"/>
      <c r="E402" s="442"/>
      <c r="F402" s="443"/>
      <c r="G402" s="444"/>
      <c r="H402" s="448"/>
    </row>
    <row r="403" spans="1:8" ht="18" customHeight="1">
      <c r="A403" s="563"/>
      <c r="B403" s="449"/>
      <c r="C403" s="438"/>
      <c r="D403" s="440"/>
      <c r="E403" s="442"/>
      <c r="F403" s="443"/>
      <c r="G403" s="444"/>
      <c r="H403" s="448"/>
    </row>
    <row r="404" spans="1:8" ht="18" customHeight="1">
      <c r="A404" s="563"/>
      <c r="B404" s="449"/>
      <c r="C404" s="438"/>
      <c r="D404" s="440"/>
      <c r="E404" s="442"/>
      <c r="F404" s="443"/>
      <c r="G404" s="444"/>
      <c r="H404" s="448"/>
    </row>
    <row r="405" spans="1:8" ht="18" customHeight="1">
      <c r="A405" s="563"/>
      <c r="B405" s="449"/>
      <c r="C405" s="438"/>
      <c r="D405" s="440"/>
      <c r="E405" s="442"/>
      <c r="F405" s="443"/>
      <c r="G405" s="444"/>
      <c r="H405" s="448"/>
    </row>
    <row r="406" spans="1:8" ht="18" customHeight="1">
      <c r="A406" s="563"/>
      <c r="B406" s="449"/>
      <c r="C406" s="438"/>
      <c r="D406" s="440"/>
      <c r="E406" s="442"/>
      <c r="F406" s="443"/>
      <c r="G406" s="444"/>
      <c r="H406" s="448"/>
    </row>
    <row r="407" spans="1:8" ht="18" customHeight="1">
      <c r="A407" s="563"/>
      <c r="B407" s="449"/>
      <c r="C407" s="438"/>
      <c r="D407" s="440"/>
      <c r="E407" s="442"/>
      <c r="F407" s="443"/>
      <c r="G407" s="444"/>
      <c r="H407" s="448"/>
    </row>
    <row r="408" spans="1:8" ht="18" customHeight="1">
      <c r="A408" s="563"/>
      <c r="B408" s="449"/>
      <c r="C408" s="438"/>
      <c r="D408" s="440"/>
      <c r="E408" s="442"/>
      <c r="F408" s="443"/>
      <c r="G408" s="444"/>
      <c r="H408" s="448"/>
    </row>
    <row r="409" spans="1:8" ht="18" customHeight="1">
      <c r="A409" s="563"/>
      <c r="B409" s="449"/>
      <c r="C409" s="438"/>
      <c r="D409" s="440"/>
      <c r="E409" s="442"/>
      <c r="F409" s="443"/>
      <c r="G409" s="444"/>
      <c r="H409" s="448"/>
    </row>
    <row r="410" spans="1:8" ht="18" customHeight="1">
      <c r="A410" s="563"/>
      <c r="B410" s="449"/>
      <c r="C410" s="438"/>
      <c r="D410" s="440"/>
      <c r="E410" s="442"/>
      <c r="F410" s="443"/>
      <c r="G410" s="444"/>
      <c r="H410" s="448"/>
    </row>
    <row r="411" spans="1:8" ht="18" customHeight="1">
      <c r="A411" s="563"/>
      <c r="B411" s="449"/>
      <c r="C411" s="438"/>
      <c r="D411" s="440"/>
      <c r="E411" s="442"/>
      <c r="F411" s="443"/>
      <c r="G411" s="444"/>
      <c r="H411" s="448"/>
    </row>
    <row r="412" spans="1:8" ht="18" customHeight="1">
      <c r="A412" s="563"/>
      <c r="B412" s="449"/>
      <c r="C412" s="438"/>
      <c r="D412" s="440"/>
      <c r="E412" s="442"/>
      <c r="F412" s="443"/>
      <c r="G412" s="444"/>
      <c r="H412" s="448"/>
    </row>
    <row r="413" spans="1:8" ht="18" customHeight="1">
      <c r="A413" s="563"/>
      <c r="B413" s="449"/>
      <c r="C413" s="438"/>
      <c r="D413" s="440"/>
      <c r="E413" s="442"/>
      <c r="F413" s="443"/>
      <c r="G413" s="444"/>
      <c r="H413" s="448"/>
    </row>
    <row r="414" spans="1:8" ht="18" customHeight="1">
      <c r="A414" s="563"/>
      <c r="B414" s="449"/>
      <c r="C414" s="438"/>
      <c r="D414" s="440"/>
      <c r="E414" s="442"/>
      <c r="F414" s="443"/>
      <c r="G414" s="444"/>
      <c r="H414" s="448"/>
    </row>
    <row r="415" spans="1:8" ht="18" customHeight="1">
      <c r="A415" s="563"/>
      <c r="B415" s="449"/>
      <c r="C415" s="438"/>
      <c r="D415" s="440"/>
      <c r="E415" s="442"/>
      <c r="F415" s="443"/>
      <c r="G415" s="444"/>
      <c r="H415" s="448"/>
    </row>
    <row r="416" spans="1:8" ht="18" customHeight="1">
      <c r="A416" s="563"/>
      <c r="B416" s="449"/>
      <c r="C416" s="438"/>
      <c r="D416" s="440"/>
      <c r="E416" s="442"/>
      <c r="F416" s="443"/>
      <c r="G416" s="444"/>
      <c r="H416" s="448"/>
    </row>
    <row r="417" spans="1:8" ht="18" customHeight="1">
      <c r="A417" s="563"/>
      <c r="B417" s="449"/>
      <c r="C417" s="438"/>
      <c r="D417" s="440"/>
      <c r="E417" s="442"/>
      <c r="F417" s="443"/>
      <c r="G417" s="444"/>
      <c r="H417" s="448"/>
    </row>
    <row r="418" spans="1:8" ht="18" customHeight="1">
      <c r="A418" s="563"/>
      <c r="B418" s="449"/>
      <c r="C418" s="438"/>
      <c r="D418" s="440"/>
      <c r="E418" s="442"/>
      <c r="F418" s="443"/>
      <c r="G418" s="444"/>
      <c r="H418" s="448"/>
    </row>
    <row r="419" spans="1:8" ht="18" customHeight="1">
      <c r="A419" s="563"/>
      <c r="B419" s="449"/>
      <c r="C419" s="438"/>
      <c r="D419" s="440"/>
      <c r="E419" s="442"/>
      <c r="F419" s="443"/>
      <c r="G419" s="444"/>
      <c r="H419" s="448"/>
    </row>
    <row r="420" spans="1:8" ht="18" customHeight="1">
      <c r="A420" s="563"/>
      <c r="B420" s="449"/>
      <c r="C420" s="438"/>
      <c r="D420" s="440"/>
      <c r="E420" s="442"/>
      <c r="F420" s="443"/>
      <c r="G420" s="444"/>
      <c r="H420" s="448"/>
    </row>
    <row r="421" spans="1:8" ht="18" customHeight="1">
      <c r="A421" s="563"/>
      <c r="B421" s="449"/>
      <c r="C421" s="438"/>
      <c r="D421" s="440"/>
      <c r="E421" s="442"/>
      <c r="F421" s="443"/>
      <c r="G421" s="444"/>
      <c r="H421" s="448"/>
    </row>
    <row r="422" spans="1:8" ht="18" customHeight="1">
      <c r="A422" s="563"/>
      <c r="B422" s="449"/>
      <c r="C422" s="438"/>
      <c r="D422" s="440"/>
      <c r="E422" s="442"/>
      <c r="F422" s="443"/>
      <c r="G422" s="444"/>
      <c r="H422" s="448"/>
    </row>
    <row r="423" spans="1:8" ht="18" customHeight="1">
      <c r="A423" s="563"/>
      <c r="B423" s="449"/>
      <c r="C423" s="438"/>
      <c r="D423" s="440"/>
      <c r="E423" s="442"/>
      <c r="F423" s="443"/>
      <c r="G423" s="444"/>
      <c r="H423" s="448"/>
    </row>
    <row r="424" spans="1:8" ht="18" customHeight="1">
      <c r="A424" s="563"/>
      <c r="B424" s="449"/>
      <c r="C424" s="438"/>
      <c r="D424" s="440"/>
      <c r="E424" s="442"/>
      <c r="F424" s="443"/>
      <c r="G424" s="444"/>
      <c r="H424" s="448"/>
    </row>
    <row r="425" spans="1:8" ht="18" customHeight="1">
      <c r="A425" s="563"/>
      <c r="B425" s="449"/>
      <c r="C425" s="438"/>
      <c r="D425" s="440"/>
      <c r="E425" s="442"/>
      <c r="F425" s="443"/>
      <c r="G425" s="444"/>
      <c r="H425" s="448"/>
    </row>
    <row r="426" spans="1:8" ht="18" customHeight="1">
      <c r="A426" s="563"/>
      <c r="B426" s="449"/>
      <c r="C426" s="438"/>
      <c r="D426" s="440"/>
      <c r="E426" s="442"/>
      <c r="F426" s="443"/>
      <c r="G426" s="444"/>
      <c r="H426" s="448"/>
    </row>
    <row r="427" spans="1:8" ht="18" customHeight="1">
      <c r="A427" s="563"/>
      <c r="B427" s="449"/>
      <c r="C427" s="438"/>
      <c r="D427" s="440"/>
      <c r="E427" s="442"/>
      <c r="F427" s="443"/>
      <c r="G427" s="444"/>
      <c r="H427" s="448"/>
    </row>
    <row r="428" spans="1:8" ht="18" customHeight="1">
      <c r="A428" s="563"/>
      <c r="B428" s="449"/>
      <c r="C428" s="438"/>
      <c r="D428" s="440"/>
      <c r="E428" s="442"/>
      <c r="F428" s="443"/>
      <c r="G428" s="444"/>
      <c r="H428" s="448"/>
    </row>
    <row r="429" spans="1:8" ht="18" customHeight="1">
      <c r="A429" s="563"/>
      <c r="B429" s="449"/>
      <c r="C429" s="438"/>
      <c r="D429" s="440"/>
      <c r="E429" s="442"/>
      <c r="F429" s="443"/>
      <c r="G429" s="444"/>
      <c r="H429" s="448"/>
    </row>
    <row r="430" spans="1:8" ht="18" customHeight="1">
      <c r="A430" s="563"/>
      <c r="B430" s="449"/>
      <c r="C430" s="438"/>
      <c r="D430" s="440"/>
      <c r="E430" s="442"/>
      <c r="F430" s="443"/>
      <c r="G430" s="444"/>
      <c r="H430" s="448"/>
    </row>
    <row r="431" spans="1:8" ht="18" customHeight="1">
      <c r="A431" s="563"/>
      <c r="B431" s="449"/>
      <c r="C431" s="438"/>
      <c r="D431" s="440"/>
      <c r="E431" s="442"/>
      <c r="F431" s="443"/>
      <c r="G431" s="444"/>
      <c r="H431" s="448"/>
    </row>
    <row r="432" spans="1:8" ht="18" customHeight="1">
      <c r="A432" s="563"/>
      <c r="B432" s="449"/>
      <c r="C432" s="438"/>
      <c r="D432" s="440"/>
      <c r="E432" s="442"/>
      <c r="F432" s="443"/>
      <c r="G432" s="444"/>
      <c r="H432" s="448"/>
    </row>
    <row r="433" spans="1:8" ht="18" customHeight="1">
      <c r="A433" s="563"/>
      <c r="B433" s="449"/>
      <c r="C433" s="438"/>
      <c r="D433" s="440"/>
      <c r="E433" s="442"/>
      <c r="F433" s="443"/>
      <c r="G433" s="444"/>
      <c r="H433" s="448"/>
    </row>
    <row r="434" spans="1:8" ht="18" customHeight="1">
      <c r="A434" s="563"/>
      <c r="B434" s="449"/>
      <c r="C434" s="438"/>
      <c r="D434" s="440"/>
      <c r="E434" s="442"/>
      <c r="F434" s="443"/>
      <c r="G434" s="444"/>
      <c r="H434" s="448"/>
    </row>
    <row r="435" spans="1:8" ht="18" customHeight="1">
      <c r="A435" s="563"/>
      <c r="B435" s="449"/>
      <c r="C435" s="438"/>
      <c r="D435" s="440"/>
      <c r="E435" s="442"/>
      <c r="F435" s="443"/>
      <c r="G435" s="444"/>
      <c r="H435" s="448"/>
    </row>
    <row r="436" spans="1:8" ht="18" customHeight="1">
      <c r="A436" s="563"/>
      <c r="B436" s="449"/>
      <c r="C436" s="438"/>
      <c r="D436" s="440"/>
      <c r="E436" s="442"/>
      <c r="F436" s="443"/>
      <c r="G436" s="444"/>
      <c r="H436" s="448"/>
    </row>
    <row r="437" spans="1:8" ht="18" customHeight="1">
      <c r="A437" s="563"/>
      <c r="B437" s="449"/>
      <c r="C437" s="438"/>
      <c r="D437" s="440"/>
      <c r="E437" s="442"/>
      <c r="F437" s="443"/>
      <c r="G437" s="444"/>
      <c r="H437" s="448"/>
    </row>
    <row r="438" spans="1:8" ht="18" customHeight="1">
      <c r="A438" s="563"/>
      <c r="B438" s="449"/>
      <c r="C438" s="438"/>
      <c r="D438" s="440"/>
      <c r="E438" s="442"/>
      <c r="F438" s="443"/>
      <c r="G438" s="444"/>
      <c r="H438" s="448"/>
    </row>
    <row r="439" spans="1:8" ht="18" customHeight="1">
      <c r="A439" s="563"/>
      <c r="B439" s="449"/>
      <c r="C439" s="438"/>
      <c r="D439" s="440"/>
      <c r="E439" s="442"/>
      <c r="F439" s="443"/>
      <c r="G439" s="444"/>
      <c r="H439" s="448"/>
    </row>
    <row r="440" spans="1:8" ht="18" customHeight="1">
      <c r="A440" s="563"/>
      <c r="B440" s="449"/>
      <c r="C440" s="438"/>
      <c r="D440" s="440"/>
      <c r="E440" s="442"/>
      <c r="F440" s="443"/>
      <c r="G440" s="444"/>
      <c r="H440" s="448"/>
    </row>
    <row r="441" spans="1:8" ht="18" customHeight="1">
      <c r="A441" s="563"/>
      <c r="B441" s="449"/>
      <c r="C441" s="438"/>
      <c r="D441" s="440"/>
      <c r="E441" s="442"/>
      <c r="F441" s="443"/>
      <c r="G441" s="444"/>
      <c r="H441" s="448"/>
    </row>
    <row r="442" spans="1:8" ht="18" customHeight="1">
      <c r="A442" s="563"/>
      <c r="B442" s="449"/>
      <c r="C442" s="438"/>
      <c r="D442" s="440"/>
      <c r="E442" s="442"/>
      <c r="F442" s="443"/>
      <c r="G442" s="444"/>
      <c r="H442" s="448"/>
    </row>
    <row r="443" spans="1:8" ht="18" customHeight="1">
      <c r="A443" s="563"/>
      <c r="B443" s="449"/>
      <c r="C443" s="438"/>
      <c r="D443" s="440"/>
      <c r="E443" s="442"/>
      <c r="F443" s="443"/>
      <c r="G443" s="444"/>
      <c r="H443" s="448"/>
    </row>
    <row r="444" spans="1:8" ht="18" customHeight="1">
      <c r="A444" s="563"/>
      <c r="B444" s="449"/>
      <c r="C444" s="438"/>
      <c r="D444" s="440"/>
      <c r="E444" s="442"/>
      <c r="F444" s="443"/>
      <c r="G444" s="444"/>
      <c r="H444" s="448"/>
    </row>
    <row r="445" spans="1:8" ht="18" customHeight="1">
      <c r="A445" s="563"/>
      <c r="B445" s="449"/>
      <c r="C445" s="438"/>
      <c r="D445" s="440"/>
      <c r="E445" s="442"/>
      <c r="F445" s="443"/>
      <c r="G445" s="444"/>
      <c r="H445" s="448"/>
    </row>
    <row r="446" spans="1:8" ht="18" customHeight="1">
      <c r="A446" s="563"/>
      <c r="B446" s="449"/>
      <c r="C446" s="438"/>
      <c r="D446" s="440"/>
      <c r="E446" s="442"/>
      <c r="F446" s="443"/>
      <c r="G446" s="444"/>
      <c r="H446" s="448"/>
    </row>
    <row r="447" spans="1:8" ht="18" customHeight="1">
      <c r="A447" s="563"/>
      <c r="B447" s="449"/>
      <c r="C447" s="438"/>
      <c r="D447" s="440"/>
      <c r="E447" s="442"/>
      <c r="F447" s="443"/>
      <c r="G447" s="444"/>
      <c r="H447" s="448"/>
    </row>
    <row r="448" spans="1:8" ht="18" customHeight="1">
      <c r="A448" s="563"/>
      <c r="B448" s="449"/>
      <c r="C448" s="438"/>
      <c r="D448" s="440"/>
      <c r="E448" s="442"/>
      <c r="F448" s="443"/>
      <c r="G448" s="444"/>
      <c r="H448" s="448"/>
    </row>
    <row r="449" spans="1:8" ht="18" customHeight="1">
      <c r="A449" s="563"/>
      <c r="B449" s="449"/>
      <c r="C449" s="438"/>
      <c r="D449" s="440"/>
      <c r="E449" s="442"/>
      <c r="F449" s="443"/>
      <c r="G449" s="444"/>
      <c r="H449" s="448"/>
    </row>
    <row r="450" spans="1:8" ht="18" customHeight="1">
      <c r="A450" s="563"/>
      <c r="B450" s="449"/>
      <c r="C450" s="438"/>
      <c r="D450" s="440"/>
      <c r="E450" s="442"/>
      <c r="F450" s="443"/>
      <c r="G450" s="444"/>
      <c r="H450" s="448"/>
    </row>
    <row r="451" spans="1:8" ht="18" customHeight="1">
      <c r="A451" s="563"/>
      <c r="B451" s="449"/>
      <c r="C451" s="438"/>
      <c r="D451" s="440"/>
      <c r="E451" s="442"/>
      <c r="F451" s="443"/>
      <c r="G451" s="444"/>
      <c r="H451" s="448"/>
    </row>
    <row r="452" spans="1:8" ht="18" customHeight="1">
      <c r="A452" s="563"/>
      <c r="B452" s="449"/>
      <c r="C452" s="438"/>
      <c r="D452" s="440"/>
      <c r="E452" s="442"/>
      <c r="F452" s="443"/>
      <c r="G452" s="444"/>
      <c r="H452" s="448"/>
    </row>
    <row r="453" spans="1:8" ht="18" customHeight="1">
      <c r="A453" s="563"/>
      <c r="B453" s="449"/>
      <c r="C453" s="438"/>
      <c r="D453" s="440"/>
      <c r="E453" s="442"/>
      <c r="F453" s="443"/>
      <c r="G453" s="444"/>
      <c r="H453" s="448"/>
    </row>
    <row r="454" spans="1:8" ht="18" customHeight="1">
      <c r="A454" s="563"/>
      <c r="B454" s="449"/>
      <c r="C454" s="438"/>
      <c r="D454" s="440"/>
      <c r="E454" s="442"/>
      <c r="F454" s="443"/>
      <c r="G454" s="444"/>
      <c r="H454" s="448"/>
    </row>
    <row r="455" spans="1:8" ht="18" customHeight="1">
      <c r="A455" s="563"/>
      <c r="B455" s="449"/>
      <c r="C455" s="438"/>
      <c r="D455" s="440"/>
      <c r="E455" s="442"/>
      <c r="F455" s="443"/>
      <c r="G455" s="444"/>
      <c r="H455" s="448"/>
    </row>
    <row r="456" spans="1:8" ht="18" customHeight="1">
      <c r="A456" s="563"/>
      <c r="B456" s="449"/>
      <c r="C456" s="438"/>
      <c r="D456" s="440"/>
      <c r="E456" s="442"/>
      <c r="F456" s="443"/>
      <c r="G456" s="444"/>
      <c r="H456" s="448"/>
    </row>
    <row r="457" spans="1:8" ht="18" customHeight="1">
      <c r="A457" s="563"/>
      <c r="B457" s="449"/>
      <c r="C457" s="438"/>
      <c r="D457" s="440"/>
      <c r="E457" s="442"/>
      <c r="F457" s="443"/>
      <c r="G457" s="444"/>
      <c r="H457" s="448"/>
    </row>
    <row r="458" spans="1:8" ht="18" customHeight="1">
      <c r="A458" s="563"/>
      <c r="B458" s="449"/>
      <c r="C458" s="438"/>
      <c r="D458" s="440"/>
      <c r="E458" s="442"/>
      <c r="F458" s="443"/>
      <c r="G458" s="444"/>
      <c r="H458" s="448"/>
    </row>
    <row r="459" spans="1:8" ht="18" customHeight="1">
      <c r="A459" s="563"/>
      <c r="B459" s="449"/>
      <c r="C459" s="438"/>
      <c r="D459" s="440"/>
      <c r="E459" s="442"/>
      <c r="F459" s="443"/>
      <c r="G459" s="444"/>
      <c r="H459" s="448"/>
    </row>
    <row r="460" spans="1:8" ht="18" customHeight="1">
      <c r="A460" s="563"/>
      <c r="B460" s="449"/>
      <c r="C460" s="438"/>
      <c r="D460" s="440"/>
      <c r="E460" s="442"/>
      <c r="F460" s="443"/>
      <c r="G460" s="444"/>
      <c r="H460" s="448"/>
    </row>
    <row r="461" spans="1:8" ht="18" customHeight="1">
      <c r="A461" s="563"/>
      <c r="B461" s="449"/>
      <c r="C461" s="438"/>
      <c r="D461" s="440"/>
      <c r="E461" s="442"/>
      <c r="F461" s="443"/>
      <c r="G461" s="444"/>
      <c r="H461" s="448"/>
    </row>
    <row r="462" spans="1:8" ht="18" customHeight="1">
      <c r="A462" s="563"/>
      <c r="B462" s="449"/>
      <c r="C462" s="438"/>
      <c r="D462" s="440"/>
      <c r="E462" s="442"/>
      <c r="F462" s="443"/>
      <c r="G462" s="444"/>
      <c r="H462" s="448"/>
    </row>
    <row r="463" spans="1:8" ht="18" customHeight="1">
      <c r="A463" s="563"/>
      <c r="B463" s="449"/>
      <c r="C463" s="438"/>
      <c r="D463" s="440"/>
      <c r="E463" s="442"/>
      <c r="F463" s="443"/>
      <c r="G463" s="444"/>
      <c r="H463" s="448"/>
    </row>
    <row r="464" spans="1:8" ht="18" customHeight="1">
      <c r="A464" s="563"/>
      <c r="B464" s="449"/>
      <c r="C464" s="438"/>
      <c r="D464" s="440"/>
      <c r="E464" s="442"/>
      <c r="F464" s="443"/>
      <c r="G464" s="444"/>
      <c r="H464" s="448"/>
    </row>
    <row r="465" spans="1:8" ht="18" customHeight="1">
      <c r="A465" s="563"/>
      <c r="B465" s="449"/>
      <c r="C465" s="438"/>
      <c r="D465" s="440"/>
      <c r="E465" s="442"/>
      <c r="F465" s="443"/>
      <c r="G465" s="444"/>
      <c r="H465" s="448"/>
    </row>
    <row r="466" spans="1:8" ht="18" customHeight="1">
      <c r="A466" s="563"/>
      <c r="B466" s="449"/>
      <c r="C466" s="438"/>
      <c r="D466" s="440"/>
      <c r="E466" s="442"/>
      <c r="F466" s="443"/>
      <c r="G466" s="444"/>
      <c r="H466" s="448"/>
    </row>
    <row r="467" spans="1:8" ht="18" customHeight="1">
      <c r="A467" s="563"/>
      <c r="B467" s="449"/>
      <c r="C467" s="438"/>
      <c r="D467" s="440"/>
      <c r="E467" s="442"/>
      <c r="F467" s="443"/>
      <c r="G467" s="444"/>
      <c r="H467" s="448"/>
    </row>
    <row r="468" spans="1:8" ht="18" customHeight="1">
      <c r="A468" s="563"/>
      <c r="B468" s="449"/>
      <c r="C468" s="438"/>
      <c r="D468" s="440"/>
      <c r="E468" s="442"/>
      <c r="F468" s="443"/>
      <c r="G468" s="444"/>
      <c r="H468" s="448"/>
    </row>
    <row r="469" spans="1:8" ht="18" customHeight="1">
      <c r="A469" s="563"/>
      <c r="B469" s="449"/>
      <c r="C469" s="438"/>
      <c r="D469" s="440"/>
      <c r="E469" s="442"/>
      <c r="F469" s="443"/>
      <c r="G469" s="444"/>
      <c r="H469" s="448"/>
    </row>
    <row r="470" spans="1:8" ht="18" customHeight="1">
      <c r="A470" s="563"/>
      <c r="B470" s="449"/>
      <c r="C470" s="438"/>
      <c r="D470" s="440"/>
      <c r="E470" s="442"/>
      <c r="F470" s="443"/>
      <c r="G470" s="444"/>
      <c r="H470" s="448"/>
    </row>
    <row r="471" spans="1:8" ht="18" customHeight="1">
      <c r="A471" s="563"/>
      <c r="B471" s="449"/>
      <c r="C471" s="438"/>
      <c r="D471" s="440"/>
      <c r="E471" s="442"/>
      <c r="F471" s="443"/>
      <c r="G471" s="444"/>
      <c r="H471" s="448"/>
    </row>
    <row r="472" spans="1:8" ht="18" customHeight="1">
      <c r="A472" s="563"/>
      <c r="B472" s="449"/>
      <c r="C472" s="438"/>
      <c r="D472" s="440"/>
      <c r="E472" s="442"/>
      <c r="F472" s="443"/>
      <c r="G472" s="444"/>
      <c r="H472" s="448"/>
    </row>
    <row r="473" spans="1:8" ht="18" customHeight="1">
      <c r="A473" s="563"/>
      <c r="B473" s="449"/>
      <c r="C473" s="438"/>
      <c r="D473" s="440"/>
      <c r="E473" s="442"/>
      <c r="F473" s="443"/>
      <c r="G473" s="444"/>
      <c r="H473" s="448"/>
    </row>
    <row r="474" spans="1:8" ht="18" customHeight="1">
      <c r="A474" s="563"/>
      <c r="B474" s="449"/>
      <c r="C474" s="438"/>
      <c r="D474" s="440"/>
      <c r="E474" s="442"/>
      <c r="F474" s="443"/>
      <c r="G474" s="444"/>
      <c r="H474" s="448"/>
    </row>
    <row r="475" spans="1:8" ht="18" customHeight="1">
      <c r="A475" s="563"/>
      <c r="B475" s="449"/>
      <c r="C475" s="438"/>
      <c r="D475" s="440"/>
      <c r="E475" s="442"/>
      <c r="F475" s="443"/>
      <c r="G475" s="444"/>
      <c r="H475" s="448"/>
    </row>
    <row r="476" spans="1:8" ht="18" customHeight="1">
      <c r="A476" s="563"/>
      <c r="B476" s="449"/>
      <c r="C476" s="438"/>
      <c r="D476" s="440"/>
      <c r="E476" s="442"/>
      <c r="F476" s="443"/>
      <c r="G476" s="444"/>
      <c r="H476" s="448"/>
    </row>
    <row r="477" spans="1:8" ht="18" customHeight="1">
      <c r="A477" s="563"/>
      <c r="B477" s="449"/>
      <c r="C477" s="438"/>
      <c r="D477" s="440"/>
      <c r="E477" s="442"/>
      <c r="F477" s="443"/>
      <c r="G477" s="444"/>
      <c r="H477" s="448"/>
    </row>
    <row r="478" spans="1:8" ht="18" customHeight="1">
      <c r="A478" s="563"/>
      <c r="B478" s="449"/>
      <c r="C478" s="438"/>
      <c r="D478" s="440"/>
      <c r="E478" s="442"/>
      <c r="F478" s="443"/>
      <c r="G478" s="444"/>
      <c r="H478" s="448"/>
    </row>
    <row r="479" spans="1:8" ht="18" customHeight="1">
      <c r="A479" s="563"/>
      <c r="B479" s="449"/>
      <c r="C479" s="438"/>
      <c r="D479" s="440"/>
      <c r="E479" s="442"/>
      <c r="F479" s="443"/>
      <c r="G479" s="444"/>
      <c r="H479" s="448"/>
    </row>
    <row r="480" spans="1:8" ht="18" customHeight="1">
      <c r="A480" s="563"/>
      <c r="B480" s="449"/>
      <c r="C480" s="438"/>
      <c r="D480" s="440"/>
      <c r="E480" s="442"/>
      <c r="F480" s="443"/>
      <c r="G480" s="444"/>
      <c r="H480" s="448"/>
    </row>
    <row r="481" spans="1:8" ht="18" customHeight="1">
      <c r="A481" s="563"/>
      <c r="B481" s="449"/>
      <c r="C481" s="438"/>
      <c r="D481" s="440"/>
      <c r="E481" s="442"/>
      <c r="F481" s="443"/>
      <c r="G481" s="444"/>
      <c r="H481" s="448"/>
    </row>
    <row r="482" spans="1:8" ht="18" customHeight="1">
      <c r="A482" s="563"/>
      <c r="B482" s="449"/>
      <c r="C482" s="438"/>
      <c r="D482" s="440"/>
      <c r="E482" s="442"/>
      <c r="F482" s="443"/>
      <c r="G482" s="444"/>
      <c r="H482" s="448"/>
    </row>
    <row r="483" spans="1:8" ht="18" customHeight="1">
      <c r="A483" s="563"/>
      <c r="B483" s="449"/>
      <c r="C483" s="438"/>
      <c r="D483" s="440"/>
      <c r="E483" s="442"/>
      <c r="F483" s="443"/>
      <c r="G483" s="444"/>
      <c r="H483" s="448"/>
    </row>
    <row r="484" spans="1:8" ht="18" customHeight="1">
      <c r="A484" s="563"/>
      <c r="B484" s="449"/>
      <c r="C484" s="438"/>
      <c r="D484" s="440"/>
      <c r="E484" s="442"/>
      <c r="F484" s="443"/>
      <c r="G484" s="444"/>
      <c r="H484" s="448"/>
    </row>
    <row r="485" spans="1:8" ht="18" customHeight="1">
      <c r="A485" s="563"/>
      <c r="B485" s="449"/>
      <c r="C485" s="438"/>
      <c r="D485" s="440"/>
      <c r="E485" s="442"/>
      <c r="F485" s="443"/>
      <c r="G485" s="444"/>
      <c r="H485" s="448"/>
    </row>
    <row r="486" spans="1:8" ht="18" customHeight="1">
      <c r="A486" s="563"/>
      <c r="B486" s="449"/>
      <c r="C486" s="438"/>
      <c r="D486" s="440"/>
      <c r="E486" s="442"/>
      <c r="F486" s="443"/>
      <c r="G486" s="444"/>
      <c r="H486" s="448"/>
    </row>
    <row r="487" spans="1:8" ht="18" customHeight="1">
      <c r="A487" s="563"/>
      <c r="B487" s="449"/>
      <c r="C487" s="438"/>
      <c r="D487" s="440"/>
      <c r="E487" s="442"/>
      <c r="F487" s="443"/>
      <c r="G487" s="444"/>
      <c r="H487" s="448"/>
    </row>
    <row r="488" spans="1:8" ht="18" customHeight="1">
      <c r="A488" s="563"/>
      <c r="B488" s="449"/>
      <c r="C488" s="438"/>
      <c r="D488" s="440"/>
      <c r="E488" s="442"/>
      <c r="F488" s="443"/>
      <c r="G488" s="444"/>
      <c r="H488" s="448"/>
    </row>
    <row r="489" spans="1:8" ht="18" customHeight="1">
      <c r="A489" s="563"/>
      <c r="B489" s="449"/>
      <c r="C489" s="438"/>
      <c r="D489" s="440"/>
      <c r="E489" s="442"/>
      <c r="F489" s="443"/>
      <c r="G489" s="444"/>
      <c r="H489" s="448"/>
    </row>
    <row r="490" spans="1:8" ht="18" customHeight="1">
      <c r="A490" s="563"/>
      <c r="B490" s="449"/>
      <c r="C490" s="438"/>
      <c r="D490" s="440"/>
      <c r="E490" s="442"/>
      <c r="F490" s="443"/>
      <c r="G490" s="444"/>
      <c r="H490" s="448"/>
    </row>
    <row r="491" spans="1:8" ht="18" customHeight="1">
      <c r="A491" s="563"/>
      <c r="B491" s="449"/>
      <c r="C491" s="438"/>
      <c r="D491" s="440"/>
      <c r="E491" s="442"/>
      <c r="F491" s="443"/>
      <c r="G491" s="444"/>
      <c r="H491" s="448"/>
    </row>
    <row r="492" spans="1:8" ht="18" customHeight="1">
      <c r="A492" s="563"/>
      <c r="B492" s="449"/>
      <c r="C492" s="438"/>
      <c r="D492" s="440"/>
      <c r="E492" s="442"/>
      <c r="F492" s="443"/>
      <c r="G492" s="444"/>
      <c r="H492" s="448"/>
    </row>
    <row r="493" spans="1:8" ht="18" customHeight="1">
      <c r="A493" s="563"/>
      <c r="B493" s="449"/>
      <c r="C493" s="438"/>
      <c r="D493" s="440"/>
      <c r="E493" s="442"/>
      <c r="F493" s="443"/>
      <c r="G493" s="444"/>
      <c r="H493" s="448"/>
    </row>
    <row r="494" spans="1:8" ht="18" customHeight="1">
      <c r="A494" s="563"/>
      <c r="B494" s="449"/>
      <c r="C494" s="438"/>
      <c r="D494" s="440"/>
      <c r="E494" s="442"/>
      <c r="F494" s="443"/>
      <c r="G494" s="444"/>
      <c r="H494" s="448"/>
    </row>
    <row r="495" spans="1:8" ht="18" customHeight="1">
      <c r="A495" s="563"/>
      <c r="B495" s="449"/>
      <c r="C495" s="438"/>
      <c r="D495" s="440"/>
      <c r="E495" s="442"/>
      <c r="F495" s="443"/>
      <c r="G495" s="444"/>
      <c r="H495" s="448"/>
    </row>
    <row r="496" spans="1:8" ht="18" customHeight="1">
      <c r="A496" s="563"/>
      <c r="B496" s="449"/>
      <c r="C496" s="438"/>
      <c r="D496" s="440"/>
      <c r="E496" s="442"/>
      <c r="F496" s="443"/>
      <c r="G496" s="444"/>
      <c r="H496" s="448"/>
    </row>
    <row r="497" spans="1:8" ht="18" customHeight="1">
      <c r="A497" s="563"/>
      <c r="B497" s="449"/>
      <c r="C497" s="438"/>
      <c r="D497" s="440"/>
      <c r="E497" s="442"/>
      <c r="F497" s="443"/>
      <c r="G497" s="444"/>
      <c r="H497" s="448"/>
    </row>
    <row r="498" spans="1:8" ht="18" customHeight="1">
      <c r="A498" s="563"/>
      <c r="B498" s="449"/>
      <c r="C498" s="438"/>
      <c r="D498" s="440"/>
      <c r="E498" s="442"/>
      <c r="F498" s="443"/>
      <c r="G498" s="444"/>
      <c r="H498" s="448"/>
    </row>
    <row r="499" spans="1:8" ht="18" customHeight="1">
      <c r="A499" s="563"/>
      <c r="B499" s="449"/>
      <c r="C499" s="438"/>
      <c r="D499" s="440"/>
      <c r="E499" s="442"/>
      <c r="F499" s="443"/>
      <c r="G499" s="444"/>
      <c r="H499" s="448"/>
    </row>
    <row r="500" spans="1:8" ht="18" customHeight="1">
      <c r="A500" s="563"/>
      <c r="B500" s="449"/>
      <c r="C500" s="438"/>
      <c r="D500" s="440"/>
      <c r="E500" s="442"/>
      <c r="F500" s="443"/>
      <c r="G500" s="444"/>
      <c r="H500" s="448"/>
    </row>
    <row r="501" spans="1:8" ht="18" customHeight="1">
      <c r="A501" s="563"/>
      <c r="B501" s="449"/>
      <c r="C501" s="438"/>
      <c r="D501" s="440"/>
      <c r="E501" s="442"/>
      <c r="F501" s="443"/>
      <c r="G501" s="444"/>
      <c r="H501" s="448"/>
    </row>
    <row r="502" spans="1:8" ht="18" customHeight="1">
      <c r="A502" s="563"/>
      <c r="B502" s="449"/>
      <c r="C502" s="438"/>
      <c r="D502" s="440"/>
      <c r="E502" s="442"/>
      <c r="F502" s="443"/>
      <c r="G502" s="444"/>
      <c r="H502" s="448"/>
    </row>
    <row r="503" spans="1:8" ht="18" customHeight="1">
      <c r="A503" s="563"/>
      <c r="B503" s="449"/>
      <c r="C503" s="438"/>
      <c r="D503" s="440"/>
      <c r="E503" s="442"/>
      <c r="F503" s="443"/>
      <c r="G503" s="444"/>
      <c r="H503" s="448"/>
    </row>
    <row r="504" spans="1:8" ht="18" customHeight="1">
      <c r="A504" s="563"/>
      <c r="B504" s="449"/>
      <c r="C504" s="438"/>
      <c r="D504" s="440"/>
      <c r="E504" s="442"/>
      <c r="F504" s="443"/>
      <c r="G504" s="444"/>
      <c r="H504" s="448"/>
    </row>
    <row r="505" spans="1:8" ht="18" customHeight="1">
      <c r="A505" s="563"/>
      <c r="B505" s="449"/>
      <c r="C505" s="438"/>
      <c r="D505" s="440"/>
      <c r="E505" s="442"/>
      <c r="F505" s="443"/>
      <c r="G505" s="444"/>
      <c r="H505" s="448"/>
    </row>
    <row r="506" spans="1:8" ht="18" customHeight="1">
      <c r="A506" s="563"/>
      <c r="B506" s="449"/>
      <c r="C506" s="438"/>
      <c r="D506" s="440"/>
      <c r="E506" s="442"/>
      <c r="F506" s="443"/>
      <c r="G506" s="444"/>
      <c r="H506" s="448"/>
    </row>
    <row r="507" spans="1:8" ht="18" customHeight="1">
      <c r="A507" s="563"/>
      <c r="B507" s="449"/>
      <c r="C507" s="438"/>
      <c r="D507" s="440"/>
      <c r="E507" s="442"/>
      <c r="F507" s="443"/>
      <c r="G507" s="444"/>
      <c r="H507" s="448"/>
    </row>
    <row r="508" spans="1:8" ht="18" customHeight="1">
      <c r="A508" s="563"/>
      <c r="B508" s="449"/>
      <c r="C508" s="438"/>
      <c r="D508" s="440"/>
      <c r="E508" s="442"/>
      <c r="F508" s="443"/>
      <c r="G508" s="444"/>
      <c r="H508" s="448"/>
    </row>
    <row r="509" spans="1:8" ht="18" customHeight="1">
      <c r="A509" s="563"/>
      <c r="B509" s="449"/>
      <c r="C509" s="438"/>
      <c r="D509" s="440"/>
      <c r="E509" s="442"/>
      <c r="F509" s="443"/>
      <c r="G509" s="444"/>
      <c r="H509" s="448"/>
    </row>
    <row r="510" spans="1:8" ht="18" customHeight="1">
      <c r="A510" s="563"/>
      <c r="B510" s="449"/>
      <c r="C510" s="438"/>
      <c r="D510" s="440"/>
      <c r="E510" s="442"/>
      <c r="F510" s="443"/>
      <c r="G510" s="444"/>
      <c r="H510" s="448"/>
    </row>
    <row r="511" spans="1:8" ht="18" customHeight="1">
      <c r="A511" s="563"/>
      <c r="B511" s="449"/>
      <c r="C511" s="438"/>
      <c r="D511" s="440"/>
      <c r="E511" s="442"/>
      <c r="F511" s="443"/>
      <c r="G511" s="444"/>
      <c r="H511" s="448"/>
    </row>
    <row r="512" spans="1:8" ht="18" customHeight="1">
      <c r="A512" s="563"/>
      <c r="B512" s="449"/>
      <c r="C512" s="438"/>
      <c r="D512" s="440"/>
      <c r="E512" s="442"/>
      <c r="F512" s="443"/>
      <c r="G512" s="444"/>
      <c r="H512" s="448"/>
    </row>
    <row r="513" spans="1:8" ht="18" customHeight="1">
      <c r="A513" s="563"/>
      <c r="B513" s="449"/>
      <c r="C513" s="438"/>
      <c r="D513" s="440"/>
      <c r="E513" s="442"/>
      <c r="F513" s="443"/>
      <c r="G513" s="444"/>
      <c r="H513" s="448"/>
    </row>
    <row r="514" spans="1:8" ht="18" customHeight="1">
      <c r="A514" s="563"/>
      <c r="B514" s="449"/>
      <c r="C514" s="438"/>
      <c r="D514" s="440"/>
      <c r="E514" s="442"/>
      <c r="F514" s="443"/>
      <c r="G514" s="444"/>
      <c r="H514" s="448"/>
    </row>
    <row r="515" spans="1:8" ht="18" customHeight="1">
      <c r="A515" s="563"/>
      <c r="B515" s="449"/>
      <c r="C515" s="438"/>
      <c r="D515" s="440"/>
      <c r="E515" s="442"/>
      <c r="F515" s="443"/>
      <c r="G515" s="444"/>
      <c r="H515" s="448"/>
    </row>
    <row r="516" spans="1:8" ht="18" customHeight="1">
      <c r="A516" s="563"/>
      <c r="B516" s="449"/>
      <c r="C516" s="438"/>
      <c r="D516" s="440"/>
      <c r="E516" s="442"/>
      <c r="F516" s="443"/>
      <c r="G516" s="444"/>
      <c r="H516" s="448"/>
    </row>
    <row r="517" spans="1:8" ht="18" customHeight="1">
      <c r="A517" s="563"/>
      <c r="B517" s="449"/>
      <c r="C517" s="438"/>
      <c r="D517" s="440"/>
      <c r="E517" s="442"/>
      <c r="F517" s="443"/>
      <c r="G517" s="444"/>
      <c r="H517" s="448"/>
    </row>
    <row r="518" spans="1:8" ht="18" customHeight="1">
      <c r="A518" s="563"/>
      <c r="B518" s="449"/>
      <c r="C518" s="438"/>
      <c r="D518" s="440"/>
      <c r="E518" s="442"/>
      <c r="F518" s="443"/>
      <c r="G518" s="444"/>
      <c r="H518" s="448"/>
    </row>
    <row r="519" spans="1:8" ht="18" customHeight="1">
      <c r="A519" s="563"/>
      <c r="B519" s="449"/>
      <c r="C519" s="438"/>
      <c r="D519" s="440"/>
      <c r="E519" s="442"/>
      <c r="F519" s="443"/>
      <c r="G519" s="444"/>
      <c r="H519" s="448"/>
    </row>
    <row r="520" spans="1:8" ht="18" customHeight="1">
      <c r="A520" s="563"/>
      <c r="B520" s="449"/>
      <c r="C520" s="438"/>
      <c r="D520" s="440"/>
      <c r="E520" s="442"/>
      <c r="F520" s="443"/>
      <c r="G520" s="444"/>
      <c r="H520" s="448"/>
    </row>
    <row r="521" spans="1:8" ht="18" customHeight="1">
      <c r="A521" s="563"/>
      <c r="B521" s="449"/>
      <c r="C521" s="438"/>
      <c r="D521" s="440"/>
      <c r="E521" s="442"/>
      <c r="F521" s="443"/>
      <c r="G521" s="444"/>
      <c r="H521" s="448"/>
    </row>
    <row r="522" spans="1:8" ht="18" customHeight="1">
      <c r="A522" s="563"/>
      <c r="B522" s="449"/>
      <c r="C522" s="438"/>
      <c r="D522" s="440"/>
      <c r="E522" s="442"/>
      <c r="F522" s="443"/>
      <c r="G522" s="444"/>
      <c r="H522" s="448"/>
    </row>
    <row r="523" spans="1:8" ht="18" customHeight="1">
      <c r="A523" s="563"/>
      <c r="B523" s="449"/>
      <c r="C523" s="438"/>
      <c r="D523" s="440"/>
      <c r="E523" s="442"/>
      <c r="F523" s="443"/>
      <c r="G523" s="444"/>
      <c r="H523" s="448"/>
    </row>
    <row r="524" spans="1:8" ht="18" customHeight="1">
      <c r="A524" s="563"/>
      <c r="B524" s="449"/>
      <c r="C524" s="438"/>
      <c r="D524" s="440"/>
      <c r="E524" s="442"/>
      <c r="F524" s="443"/>
      <c r="G524" s="444"/>
      <c r="H524" s="448"/>
    </row>
    <row r="525" spans="1:8" ht="18" customHeight="1">
      <c r="A525" s="563"/>
      <c r="B525" s="449"/>
      <c r="C525" s="438"/>
      <c r="D525" s="440"/>
      <c r="E525" s="442"/>
      <c r="F525" s="443"/>
      <c r="G525" s="444"/>
      <c r="H525" s="448"/>
    </row>
    <row r="526" spans="1:8" ht="18" customHeight="1">
      <c r="A526" s="563"/>
      <c r="B526" s="449"/>
      <c r="C526" s="438"/>
      <c r="D526" s="440"/>
      <c r="E526" s="442"/>
      <c r="F526" s="443"/>
      <c r="G526" s="444"/>
      <c r="H526" s="448"/>
    </row>
    <row r="527" spans="1:8" ht="18" customHeight="1">
      <c r="A527" s="563"/>
      <c r="B527" s="449"/>
      <c r="C527" s="438"/>
      <c r="D527" s="440"/>
      <c r="E527" s="442"/>
      <c r="F527" s="443"/>
      <c r="G527" s="444"/>
      <c r="H527" s="448"/>
    </row>
    <row r="528" spans="1:8" ht="18" customHeight="1">
      <c r="A528" s="563"/>
      <c r="B528" s="449"/>
      <c r="C528" s="438"/>
      <c r="D528" s="440"/>
      <c r="E528" s="442"/>
      <c r="F528" s="443"/>
      <c r="G528" s="444"/>
      <c r="H528" s="448"/>
    </row>
    <row r="529" spans="1:8" ht="18" customHeight="1">
      <c r="A529" s="563"/>
      <c r="B529" s="449"/>
      <c r="C529" s="438"/>
      <c r="D529" s="440"/>
      <c r="E529" s="442"/>
      <c r="F529" s="443"/>
      <c r="G529" s="444"/>
      <c r="H529" s="448"/>
    </row>
    <row r="530" spans="1:8" ht="18" customHeight="1">
      <c r="A530" s="563"/>
      <c r="B530" s="449"/>
      <c r="C530" s="438"/>
      <c r="D530" s="440"/>
      <c r="E530" s="442"/>
      <c r="F530" s="443"/>
      <c r="G530" s="444"/>
      <c r="H530" s="448"/>
    </row>
    <row r="531" spans="1:8" ht="18" customHeight="1">
      <c r="A531" s="563"/>
      <c r="B531" s="449"/>
      <c r="C531" s="438"/>
      <c r="D531" s="440"/>
      <c r="E531" s="442"/>
      <c r="F531" s="443"/>
      <c r="G531" s="444"/>
      <c r="H531" s="448"/>
    </row>
    <row r="532" spans="1:8" ht="18" customHeight="1">
      <c r="A532" s="563"/>
      <c r="B532" s="449"/>
      <c r="C532" s="438"/>
      <c r="D532" s="440"/>
      <c r="E532" s="442"/>
      <c r="F532" s="443"/>
      <c r="G532" s="444"/>
      <c r="H532" s="448"/>
    </row>
    <row r="533" spans="1:8" ht="18" customHeight="1">
      <c r="A533" s="563"/>
      <c r="B533" s="449"/>
      <c r="C533" s="438"/>
      <c r="D533" s="440"/>
      <c r="E533" s="442"/>
      <c r="F533" s="443"/>
      <c r="G533" s="444"/>
      <c r="H533" s="448"/>
    </row>
    <row r="534" spans="1:8" ht="18" customHeight="1">
      <c r="A534" s="563"/>
      <c r="B534" s="449"/>
      <c r="C534" s="438"/>
      <c r="D534" s="440"/>
      <c r="E534" s="442"/>
      <c r="F534" s="443"/>
      <c r="G534" s="444"/>
      <c r="H534" s="448"/>
    </row>
    <row r="535" spans="1:8" ht="18" customHeight="1">
      <c r="A535" s="563"/>
      <c r="B535" s="449"/>
      <c r="C535" s="438"/>
      <c r="D535" s="440"/>
      <c r="E535" s="442"/>
      <c r="F535" s="443"/>
      <c r="G535" s="444"/>
      <c r="H535" s="448"/>
    </row>
    <row r="536" spans="1:8" ht="18" customHeight="1">
      <c r="A536" s="563"/>
      <c r="B536" s="449"/>
      <c r="C536" s="438"/>
      <c r="D536" s="440"/>
      <c r="E536" s="442"/>
      <c r="F536" s="443"/>
      <c r="G536" s="444"/>
      <c r="H536" s="448"/>
    </row>
    <row r="537" spans="1:8" ht="18" customHeight="1">
      <c r="A537" s="563"/>
      <c r="B537" s="449"/>
      <c r="C537" s="438"/>
      <c r="D537" s="440"/>
      <c r="E537" s="442"/>
      <c r="F537" s="443"/>
      <c r="G537" s="444"/>
      <c r="H537" s="448"/>
    </row>
    <row r="538" spans="1:8" ht="18" customHeight="1">
      <c r="A538" s="563"/>
      <c r="B538" s="449"/>
      <c r="C538" s="438"/>
      <c r="D538" s="440"/>
      <c r="E538" s="442"/>
      <c r="F538" s="443"/>
      <c r="G538" s="444"/>
      <c r="H538" s="448"/>
    </row>
    <row r="539" spans="1:8" ht="18" customHeight="1">
      <c r="A539" s="563"/>
      <c r="B539" s="449"/>
      <c r="C539" s="438"/>
      <c r="D539" s="440"/>
      <c r="E539" s="442"/>
      <c r="F539" s="443"/>
      <c r="G539" s="444"/>
      <c r="H539" s="448"/>
    </row>
    <row r="540" spans="1:8" ht="18" customHeight="1">
      <c r="A540" s="563"/>
      <c r="B540" s="449"/>
      <c r="C540" s="438"/>
      <c r="D540" s="440"/>
      <c r="E540" s="442"/>
      <c r="F540" s="443"/>
      <c r="G540" s="444"/>
      <c r="H540" s="448"/>
    </row>
    <row r="541" spans="1:8" ht="18" customHeight="1">
      <c r="A541" s="563"/>
      <c r="B541" s="449"/>
      <c r="C541" s="438"/>
      <c r="D541" s="440"/>
      <c r="E541" s="442"/>
      <c r="F541" s="443"/>
      <c r="G541" s="444"/>
      <c r="H541" s="448"/>
    </row>
    <row r="542" spans="1:8" ht="18" customHeight="1">
      <c r="A542" s="563"/>
      <c r="B542" s="449"/>
      <c r="C542" s="438"/>
      <c r="D542" s="440"/>
      <c r="E542" s="442"/>
      <c r="F542" s="443"/>
      <c r="G542" s="444"/>
      <c r="H542" s="448"/>
    </row>
    <row r="543" spans="1:8" ht="18" customHeight="1">
      <c r="A543" s="563"/>
      <c r="B543" s="449"/>
      <c r="C543" s="438"/>
      <c r="D543" s="440"/>
      <c r="E543" s="442"/>
      <c r="F543" s="443"/>
      <c r="G543" s="444"/>
      <c r="H543" s="448"/>
    </row>
    <row r="544" spans="1:8" ht="18" customHeight="1">
      <c r="A544" s="563"/>
      <c r="B544" s="449"/>
      <c r="C544" s="438"/>
      <c r="D544" s="440"/>
      <c r="E544" s="442"/>
      <c r="F544" s="443"/>
      <c r="G544" s="444"/>
      <c r="H544" s="448"/>
    </row>
    <row r="545" spans="1:8" ht="18" customHeight="1">
      <c r="A545" s="563"/>
      <c r="B545" s="449"/>
      <c r="C545" s="438"/>
      <c r="D545" s="440"/>
      <c r="E545" s="442"/>
      <c r="F545" s="443"/>
      <c r="G545" s="444"/>
      <c r="H545" s="448"/>
    </row>
    <row r="546" spans="1:8" ht="18" customHeight="1">
      <c r="A546" s="563"/>
      <c r="B546" s="449"/>
      <c r="C546" s="438"/>
      <c r="D546" s="440"/>
      <c r="E546" s="442"/>
      <c r="F546" s="443"/>
      <c r="G546" s="444"/>
      <c r="H546" s="448"/>
    </row>
    <row r="547" spans="1:8" ht="18" customHeight="1">
      <c r="A547" s="563"/>
      <c r="B547" s="449"/>
      <c r="C547" s="438"/>
      <c r="D547" s="440"/>
      <c r="E547" s="442"/>
      <c r="F547" s="443"/>
      <c r="G547" s="444"/>
      <c r="H547" s="448"/>
    </row>
    <row r="548" spans="1:8" ht="18" customHeight="1">
      <c r="A548" s="563"/>
      <c r="B548" s="449"/>
      <c r="C548" s="438"/>
      <c r="D548" s="440"/>
      <c r="E548" s="442"/>
      <c r="F548" s="443"/>
      <c r="G548" s="444"/>
      <c r="H548" s="448"/>
    </row>
    <row r="549" spans="1:8" ht="18" customHeight="1">
      <c r="A549" s="563"/>
      <c r="B549" s="449"/>
      <c r="C549" s="438"/>
      <c r="D549" s="440"/>
      <c r="E549" s="442"/>
      <c r="F549" s="443"/>
      <c r="G549" s="444"/>
      <c r="H549" s="448"/>
    </row>
    <row r="550" spans="1:8" ht="18" customHeight="1">
      <c r="A550" s="563"/>
      <c r="B550" s="449"/>
      <c r="C550" s="438"/>
      <c r="D550" s="440"/>
      <c r="E550" s="442"/>
      <c r="F550" s="443"/>
      <c r="G550" s="444"/>
      <c r="H550" s="448"/>
    </row>
    <row r="551" spans="1:8" ht="18" customHeight="1">
      <c r="A551" s="563"/>
      <c r="B551" s="449"/>
      <c r="C551" s="438"/>
      <c r="D551" s="440"/>
      <c r="E551" s="442"/>
      <c r="F551" s="443"/>
      <c r="G551" s="444"/>
      <c r="H551" s="448"/>
    </row>
    <row r="552" spans="1:8" ht="18" customHeight="1">
      <c r="A552" s="563"/>
      <c r="B552" s="449"/>
      <c r="C552" s="438"/>
      <c r="D552" s="440"/>
      <c r="E552" s="442"/>
      <c r="F552" s="443"/>
      <c r="G552" s="444"/>
      <c r="H552" s="448"/>
    </row>
    <row r="553" spans="1:8" ht="18" customHeight="1">
      <c r="A553" s="563"/>
      <c r="B553" s="449"/>
      <c r="C553" s="438"/>
      <c r="D553" s="440"/>
      <c r="E553" s="442"/>
      <c r="F553" s="443"/>
      <c r="G553" s="444"/>
      <c r="H553" s="448"/>
    </row>
    <row r="554" spans="1:8" ht="18" customHeight="1">
      <c r="A554" s="563"/>
      <c r="B554" s="449"/>
      <c r="C554" s="438"/>
      <c r="D554" s="440"/>
      <c r="E554" s="442"/>
      <c r="F554" s="443"/>
      <c r="G554" s="444"/>
      <c r="H554" s="448"/>
    </row>
    <row r="555" spans="1:8" ht="18" customHeight="1">
      <c r="A555" s="563"/>
      <c r="B555" s="449"/>
      <c r="C555" s="438"/>
      <c r="D555" s="440"/>
      <c r="E555" s="442"/>
      <c r="F555" s="443"/>
      <c r="G555" s="444"/>
      <c r="H555" s="448"/>
    </row>
    <row r="556" spans="1:8" ht="18" customHeight="1">
      <c r="A556" s="563"/>
      <c r="B556" s="449"/>
      <c r="C556" s="438"/>
      <c r="D556" s="440"/>
      <c r="E556" s="442"/>
      <c r="F556" s="443"/>
      <c r="G556" s="444"/>
      <c r="H556" s="448"/>
    </row>
    <row r="557" spans="1:8" ht="18" customHeight="1">
      <c r="A557" s="563"/>
      <c r="B557" s="449"/>
      <c r="C557" s="438"/>
      <c r="D557" s="440"/>
      <c r="E557" s="442"/>
      <c r="F557" s="443"/>
      <c r="G557" s="444"/>
      <c r="H557" s="448"/>
    </row>
    <row r="558" spans="1:8" ht="18" customHeight="1">
      <c r="A558" s="563"/>
      <c r="B558" s="449"/>
      <c r="C558" s="438"/>
      <c r="D558" s="440"/>
      <c r="E558" s="442"/>
      <c r="F558" s="443"/>
      <c r="G558" s="444"/>
      <c r="H558" s="448"/>
    </row>
    <row r="559" spans="1:8" ht="18" customHeight="1">
      <c r="A559" s="563"/>
      <c r="B559" s="449"/>
      <c r="C559" s="438"/>
      <c r="D559" s="440"/>
      <c r="E559" s="442"/>
      <c r="F559" s="443"/>
      <c r="G559" s="444"/>
      <c r="H559" s="448"/>
    </row>
    <row r="560" spans="1:8" ht="18" customHeight="1">
      <c r="A560" s="563"/>
      <c r="B560" s="449"/>
      <c r="C560" s="438"/>
      <c r="D560" s="440"/>
      <c r="E560" s="442"/>
      <c r="F560" s="443"/>
      <c r="G560" s="444"/>
      <c r="H560" s="448"/>
    </row>
    <row r="561" spans="1:8" ht="18" customHeight="1">
      <c r="A561" s="563"/>
      <c r="B561" s="449"/>
      <c r="C561" s="438"/>
      <c r="D561" s="440"/>
      <c r="E561" s="442"/>
      <c r="F561" s="443"/>
      <c r="G561" s="444"/>
      <c r="H561" s="448"/>
    </row>
    <row r="562" spans="1:8" ht="18" customHeight="1">
      <c r="A562" s="563"/>
      <c r="B562" s="449"/>
      <c r="C562" s="438"/>
      <c r="D562" s="440"/>
      <c r="E562" s="442"/>
      <c r="F562" s="443"/>
      <c r="G562" s="444"/>
      <c r="H562" s="448"/>
    </row>
    <row r="563" spans="1:8" ht="18" customHeight="1">
      <c r="A563" s="563"/>
      <c r="B563" s="449"/>
      <c r="C563" s="438"/>
      <c r="D563" s="440"/>
      <c r="E563" s="442"/>
      <c r="F563" s="443"/>
      <c r="G563" s="444"/>
      <c r="H563" s="448"/>
    </row>
    <row r="564" spans="1:8" ht="18" customHeight="1">
      <c r="A564" s="563"/>
      <c r="B564" s="449"/>
      <c r="C564" s="438"/>
      <c r="D564" s="440"/>
      <c r="E564" s="442"/>
      <c r="F564" s="443"/>
      <c r="G564" s="444"/>
      <c r="H564" s="448"/>
    </row>
    <row r="565" spans="1:8" ht="18" customHeight="1">
      <c r="A565" s="563"/>
      <c r="B565" s="449"/>
      <c r="C565" s="438"/>
      <c r="D565" s="440"/>
      <c r="E565" s="442"/>
      <c r="F565" s="443"/>
      <c r="G565" s="444"/>
      <c r="H565" s="448"/>
    </row>
    <row r="566" spans="1:8" ht="18" customHeight="1">
      <c r="A566" s="563"/>
      <c r="B566" s="449"/>
      <c r="C566" s="438"/>
      <c r="D566" s="440"/>
      <c r="E566" s="442"/>
      <c r="F566" s="443"/>
      <c r="G566" s="444"/>
      <c r="H566" s="448"/>
    </row>
    <row r="567" spans="1:8" ht="18" customHeight="1">
      <c r="A567" s="563"/>
      <c r="B567" s="449"/>
      <c r="C567" s="438"/>
      <c r="D567" s="440"/>
      <c r="E567" s="442"/>
      <c r="F567" s="443"/>
      <c r="G567" s="444"/>
      <c r="H567" s="448"/>
    </row>
    <row r="568" spans="1:8" ht="18" customHeight="1">
      <c r="A568" s="563"/>
      <c r="B568" s="449"/>
      <c r="C568" s="438"/>
      <c r="D568" s="440"/>
      <c r="E568" s="442"/>
      <c r="F568" s="443"/>
      <c r="G568" s="444"/>
      <c r="H568" s="448"/>
    </row>
    <row r="569" spans="1:8" ht="18" customHeight="1">
      <c r="A569" s="563"/>
      <c r="B569" s="449"/>
      <c r="C569" s="438"/>
      <c r="D569" s="440"/>
      <c r="E569" s="442"/>
      <c r="F569" s="443"/>
      <c r="G569" s="444"/>
      <c r="H569" s="448"/>
    </row>
    <row r="570" spans="1:8" ht="18" customHeight="1">
      <c r="A570" s="563"/>
      <c r="B570" s="449"/>
      <c r="C570" s="438"/>
      <c r="D570" s="440"/>
      <c r="E570" s="442"/>
      <c r="F570" s="443"/>
      <c r="G570" s="444"/>
      <c r="H570" s="448"/>
    </row>
    <row r="571" spans="1:8" ht="18" customHeight="1">
      <c r="A571" s="563"/>
      <c r="B571" s="449"/>
      <c r="C571" s="438"/>
      <c r="D571" s="440"/>
      <c r="E571" s="442"/>
      <c r="F571" s="443"/>
      <c r="G571" s="444"/>
      <c r="H571" s="448"/>
    </row>
    <row r="572" spans="1:8" ht="18" customHeight="1">
      <c r="A572" s="563"/>
      <c r="B572" s="449"/>
      <c r="C572" s="438"/>
      <c r="D572" s="440"/>
      <c r="E572" s="442"/>
      <c r="F572" s="443"/>
      <c r="G572" s="444"/>
      <c r="H572" s="448"/>
    </row>
    <row r="573" spans="1:8" ht="18" customHeight="1">
      <c r="A573" s="563"/>
      <c r="B573" s="449"/>
      <c r="C573" s="438"/>
      <c r="D573" s="440"/>
      <c r="E573" s="442"/>
      <c r="F573" s="443"/>
      <c r="G573" s="444"/>
      <c r="H573" s="448"/>
    </row>
    <row r="574" spans="1:8" ht="18" customHeight="1">
      <c r="A574" s="563"/>
      <c r="B574" s="449"/>
      <c r="C574" s="438"/>
      <c r="D574" s="440"/>
      <c r="E574" s="442"/>
      <c r="F574" s="443"/>
      <c r="G574" s="444"/>
      <c r="H574" s="448"/>
    </row>
    <row r="575" spans="1:8" ht="18" customHeight="1">
      <c r="A575" s="563"/>
      <c r="B575" s="449"/>
      <c r="C575" s="438"/>
      <c r="D575" s="440"/>
      <c r="E575" s="442"/>
      <c r="F575" s="443"/>
      <c r="G575" s="444"/>
      <c r="H575" s="448"/>
    </row>
    <row r="576" spans="1:8" ht="18" customHeight="1">
      <c r="A576" s="563"/>
      <c r="B576" s="449"/>
      <c r="C576" s="438"/>
      <c r="D576" s="440"/>
      <c r="E576" s="442"/>
      <c r="F576" s="443"/>
      <c r="G576" s="444"/>
      <c r="H576" s="448"/>
    </row>
    <row r="577" spans="1:8" ht="18" customHeight="1">
      <c r="A577" s="563"/>
      <c r="B577" s="449"/>
      <c r="C577" s="438"/>
      <c r="D577" s="440"/>
      <c r="E577" s="442"/>
      <c r="F577" s="443"/>
      <c r="G577" s="444"/>
      <c r="H577" s="448"/>
    </row>
    <row r="578" spans="1:8" ht="18" customHeight="1">
      <c r="A578" s="563"/>
      <c r="B578" s="449"/>
      <c r="C578" s="438"/>
      <c r="D578" s="440"/>
      <c r="E578" s="442"/>
      <c r="F578" s="443"/>
      <c r="G578" s="444"/>
      <c r="H578" s="448"/>
    </row>
    <row r="579" spans="1:8" ht="18" customHeight="1">
      <c r="A579" s="563"/>
      <c r="B579" s="449"/>
      <c r="C579" s="438"/>
      <c r="D579" s="440"/>
      <c r="E579" s="442"/>
      <c r="F579" s="443"/>
      <c r="G579" s="444"/>
      <c r="H579" s="448"/>
    </row>
    <row r="580" spans="1:8" ht="18" customHeight="1">
      <c r="A580" s="563"/>
      <c r="B580" s="449"/>
      <c r="C580" s="438"/>
      <c r="D580" s="440"/>
      <c r="E580" s="442"/>
      <c r="F580" s="443"/>
      <c r="G580" s="444"/>
      <c r="H580" s="448"/>
    </row>
    <row r="581" spans="1:8" ht="18" customHeight="1">
      <c r="A581" s="563"/>
      <c r="B581" s="449"/>
      <c r="C581" s="438"/>
      <c r="D581" s="440"/>
      <c r="E581" s="442"/>
      <c r="F581" s="443"/>
      <c r="G581" s="444"/>
      <c r="H581" s="448"/>
    </row>
    <row r="582" spans="1:8" ht="18" customHeight="1">
      <c r="A582" s="563"/>
      <c r="B582" s="449"/>
      <c r="C582" s="438"/>
      <c r="D582" s="440"/>
      <c r="E582" s="442"/>
      <c r="F582" s="443"/>
      <c r="G582" s="444"/>
      <c r="H582" s="448"/>
    </row>
    <row r="583" spans="1:8" ht="18" customHeight="1">
      <c r="A583" s="563"/>
      <c r="B583" s="449"/>
      <c r="C583" s="438"/>
      <c r="D583" s="440"/>
      <c r="E583" s="442"/>
      <c r="F583" s="443"/>
      <c r="G583" s="444"/>
      <c r="H583" s="448"/>
    </row>
    <row r="584" spans="1:8" ht="18" customHeight="1">
      <c r="A584" s="563"/>
      <c r="B584" s="449"/>
      <c r="C584" s="438"/>
      <c r="D584" s="440"/>
      <c r="E584" s="442"/>
      <c r="F584" s="443"/>
      <c r="G584" s="444"/>
      <c r="H584" s="448"/>
    </row>
    <row r="585" spans="1:8" ht="18" customHeight="1">
      <c r="A585" s="563"/>
      <c r="B585" s="449"/>
      <c r="C585" s="438"/>
      <c r="D585" s="440"/>
      <c r="E585" s="442"/>
      <c r="F585" s="443"/>
      <c r="G585" s="444"/>
      <c r="H585" s="448"/>
    </row>
    <row r="586" spans="1:8" ht="18" customHeight="1">
      <c r="A586" s="563"/>
      <c r="B586" s="449"/>
      <c r="C586" s="438"/>
      <c r="D586" s="440"/>
      <c r="E586" s="442"/>
      <c r="F586" s="443"/>
      <c r="G586" s="444"/>
      <c r="H586" s="448"/>
    </row>
    <row r="587" spans="1:8" ht="18" customHeight="1">
      <c r="A587" s="563"/>
      <c r="B587" s="449"/>
      <c r="C587" s="438"/>
      <c r="D587" s="440"/>
      <c r="E587" s="442"/>
      <c r="F587" s="443"/>
      <c r="G587" s="444"/>
      <c r="H587" s="448"/>
    </row>
    <row r="588" spans="1:8" ht="18" customHeight="1">
      <c r="A588" s="563"/>
      <c r="B588" s="449"/>
      <c r="C588" s="438"/>
      <c r="D588" s="440"/>
      <c r="E588" s="442"/>
      <c r="F588" s="443"/>
      <c r="G588" s="444"/>
      <c r="H588" s="448"/>
    </row>
    <row r="589" spans="1:8" ht="18" customHeight="1">
      <c r="A589" s="563"/>
      <c r="B589" s="449"/>
      <c r="C589" s="438"/>
      <c r="D589" s="440"/>
      <c r="E589" s="442"/>
      <c r="F589" s="443"/>
      <c r="G589" s="444"/>
      <c r="H589" s="448"/>
    </row>
    <row r="590" spans="1:8" ht="18" customHeight="1">
      <c r="A590" s="563"/>
      <c r="B590" s="449"/>
      <c r="C590" s="438"/>
      <c r="D590" s="440"/>
      <c r="E590" s="442"/>
      <c r="F590" s="443"/>
      <c r="G590" s="444"/>
      <c r="H590" s="448"/>
    </row>
    <row r="591" spans="1:8" ht="18" customHeight="1">
      <c r="A591" s="563"/>
      <c r="B591" s="449"/>
      <c r="C591" s="438"/>
      <c r="D591" s="440"/>
      <c r="E591" s="442"/>
      <c r="F591" s="443"/>
      <c r="G591" s="444"/>
      <c r="H591" s="448"/>
    </row>
    <row r="592" spans="1:8" ht="18" customHeight="1">
      <c r="A592" s="563"/>
      <c r="B592" s="449"/>
      <c r="C592" s="438"/>
      <c r="D592" s="440"/>
      <c r="E592" s="442"/>
      <c r="F592" s="443"/>
      <c r="G592" s="444"/>
      <c r="H592" s="448"/>
    </row>
    <row r="593" spans="1:8" ht="18" customHeight="1">
      <c r="A593" s="563"/>
      <c r="B593" s="449"/>
      <c r="C593" s="438"/>
      <c r="D593" s="440"/>
      <c r="E593" s="442"/>
      <c r="F593" s="443"/>
      <c r="G593" s="444"/>
      <c r="H593" s="448"/>
    </row>
    <row r="594" spans="1:8" ht="18" customHeight="1">
      <c r="A594" s="563"/>
      <c r="B594" s="449"/>
      <c r="C594" s="438"/>
      <c r="D594" s="440"/>
      <c r="E594" s="442"/>
      <c r="F594" s="443"/>
      <c r="G594" s="444"/>
      <c r="H594" s="448"/>
    </row>
    <row r="595" spans="1:8" ht="18" customHeight="1">
      <c r="A595" s="563"/>
      <c r="B595" s="449"/>
      <c r="C595" s="438"/>
      <c r="D595" s="440"/>
      <c r="E595" s="442"/>
      <c r="F595" s="443"/>
      <c r="G595" s="444"/>
      <c r="H595" s="448"/>
    </row>
    <row r="596" spans="1:8" ht="18" customHeight="1">
      <c r="A596" s="563"/>
      <c r="B596" s="449"/>
      <c r="C596" s="438"/>
      <c r="D596" s="440"/>
      <c r="E596" s="442"/>
      <c r="F596" s="443"/>
      <c r="G596" s="444"/>
      <c r="H596" s="448"/>
    </row>
    <row r="597" spans="1:8" ht="18" customHeight="1">
      <c r="A597" s="563"/>
      <c r="B597" s="449"/>
      <c r="C597" s="438"/>
      <c r="D597" s="440"/>
      <c r="E597" s="442"/>
      <c r="F597" s="443"/>
      <c r="G597" s="444"/>
      <c r="H597" s="448"/>
    </row>
    <row r="598" spans="1:8" ht="18" customHeight="1">
      <c r="A598" s="563"/>
      <c r="B598" s="449"/>
      <c r="C598" s="438"/>
      <c r="D598" s="440"/>
      <c r="E598" s="442"/>
      <c r="F598" s="443"/>
      <c r="G598" s="444"/>
      <c r="H598" s="448"/>
    </row>
    <row r="599" spans="1:8" ht="18" customHeight="1">
      <c r="A599" s="563"/>
      <c r="B599" s="449"/>
      <c r="C599" s="438"/>
      <c r="D599" s="440"/>
      <c r="E599" s="442"/>
      <c r="F599" s="443"/>
      <c r="G599" s="444"/>
      <c r="H599" s="448"/>
    </row>
    <row r="600" spans="1:8" ht="18" customHeight="1">
      <c r="A600" s="563"/>
      <c r="B600" s="449"/>
      <c r="C600" s="438"/>
      <c r="D600" s="440"/>
      <c r="E600" s="442"/>
      <c r="F600" s="443"/>
      <c r="G600" s="444"/>
      <c r="H600" s="448"/>
    </row>
    <row r="601" spans="1:8" ht="18" customHeight="1">
      <c r="A601" s="563"/>
      <c r="B601" s="449"/>
      <c r="C601" s="438"/>
      <c r="D601" s="440"/>
      <c r="E601" s="442"/>
      <c r="F601" s="443"/>
      <c r="G601" s="444"/>
      <c r="H601" s="448"/>
    </row>
    <row r="602" spans="1:8" ht="18" customHeight="1">
      <c r="A602" s="563"/>
      <c r="B602" s="449"/>
      <c r="C602" s="438"/>
      <c r="D602" s="440"/>
      <c r="E602" s="442"/>
      <c r="F602" s="443"/>
      <c r="G602" s="444"/>
      <c r="H602" s="448"/>
    </row>
    <row r="603" spans="1:8" ht="18" customHeight="1">
      <c r="A603" s="563"/>
      <c r="B603" s="449"/>
      <c r="C603" s="438"/>
      <c r="D603" s="440"/>
      <c r="E603" s="442"/>
      <c r="F603" s="443"/>
      <c r="G603" s="444"/>
      <c r="H603" s="448"/>
    </row>
    <row r="604" spans="1:8" ht="18" customHeight="1">
      <c r="A604" s="563"/>
      <c r="B604" s="449"/>
      <c r="C604" s="438"/>
      <c r="D604" s="440"/>
      <c r="E604" s="442"/>
      <c r="F604" s="443"/>
      <c r="G604" s="444"/>
      <c r="H604" s="448"/>
    </row>
    <row r="605" spans="1:8" ht="18" customHeight="1">
      <c r="A605" s="563"/>
      <c r="B605" s="449"/>
      <c r="C605" s="438"/>
      <c r="D605" s="440"/>
      <c r="E605" s="442"/>
      <c r="F605" s="443"/>
      <c r="G605" s="444"/>
      <c r="H605" s="448"/>
    </row>
    <row r="606" spans="1:8" ht="18" customHeight="1">
      <c r="A606" s="563"/>
      <c r="B606" s="449"/>
      <c r="C606" s="438"/>
      <c r="D606" s="440"/>
      <c r="E606" s="442"/>
      <c r="F606" s="443"/>
      <c r="G606" s="444"/>
      <c r="H606" s="448"/>
    </row>
    <row r="607" spans="1:8" ht="18" customHeight="1">
      <c r="A607" s="563"/>
      <c r="B607" s="449"/>
      <c r="C607" s="438"/>
      <c r="D607" s="440"/>
      <c r="E607" s="442"/>
      <c r="F607" s="443"/>
      <c r="G607" s="444"/>
      <c r="H607" s="448"/>
    </row>
    <row r="608" spans="1:8" ht="18" customHeight="1">
      <c r="A608" s="563"/>
      <c r="B608" s="449"/>
      <c r="C608" s="438"/>
      <c r="D608" s="440"/>
      <c r="E608" s="442"/>
      <c r="F608" s="443"/>
      <c r="G608" s="444"/>
      <c r="H608" s="448"/>
    </row>
    <row r="609" spans="1:8" ht="18" customHeight="1">
      <c r="A609" s="563"/>
      <c r="B609" s="449"/>
      <c r="C609" s="438"/>
      <c r="D609" s="440"/>
      <c r="E609" s="442"/>
      <c r="F609" s="443"/>
      <c r="G609" s="444"/>
      <c r="H609" s="448"/>
    </row>
    <row r="610" spans="1:8" ht="18" customHeight="1">
      <c r="A610" s="563"/>
      <c r="B610" s="449"/>
      <c r="C610" s="438"/>
      <c r="D610" s="440"/>
      <c r="E610" s="442"/>
      <c r="F610" s="443"/>
      <c r="G610" s="444"/>
      <c r="H610" s="448"/>
    </row>
    <row r="611" spans="1:8" ht="18" customHeight="1">
      <c r="A611" s="563"/>
      <c r="B611" s="449"/>
      <c r="C611" s="438"/>
      <c r="D611" s="440"/>
      <c r="E611" s="442"/>
      <c r="F611" s="443"/>
      <c r="G611" s="444"/>
      <c r="H611" s="448"/>
    </row>
    <row r="612" spans="1:8" ht="18" customHeight="1">
      <c r="A612" s="563"/>
      <c r="B612" s="449"/>
      <c r="C612" s="438"/>
      <c r="D612" s="440"/>
      <c r="E612" s="442"/>
      <c r="F612" s="443"/>
      <c r="G612" s="444"/>
      <c r="H612" s="448"/>
    </row>
    <row r="613" spans="1:8" ht="18" customHeight="1">
      <c r="A613" s="563"/>
      <c r="B613" s="449"/>
      <c r="C613" s="438"/>
      <c r="D613" s="440"/>
      <c r="E613" s="442"/>
      <c r="F613" s="443"/>
      <c r="G613" s="444"/>
      <c r="H613" s="448"/>
    </row>
    <row r="614" spans="1:8" ht="18" customHeight="1">
      <c r="A614" s="563"/>
      <c r="B614" s="449"/>
      <c r="C614" s="438"/>
      <c r="D614" s="440"/>
      <c r="E614" s="442"/>
      <c r="F614" s="443"/>
      <c r="G614" s="444"/>
      <c r="H614" s="448"/>
    </row>
    <row r="615" spans="1:8" ht="18" customHeight="1">
      <c r="A615" s="563"/>
      <c r="B615" s="449"/>
      <c r="C615" s="438"/>
      <c r="D615" s="440"/>
      <c r="E615" s="442"/>
      <c r="F615" s="443"/>
      <c r="G615" s="444"/>
      <c r="H615" s="448"/>
    </row>
    <row r="616" spans="1:8" ht="18" customHeight="1">
      <c r="A616" s="563"/>
      <c r="B616" s="449"/>
      <c r="C616" s="438"/>
      <c r="D616" s="440"/>
      <c r="E616" s="442"/>
      <c r="F616" s="443"/>
      <c r="G616" s="444"/>
      <c r="H616" s="448"/>
    </row>
    <row r="617" spans="1:8" ht="18" customHeight="1">
      <c r="A617" s="563"/>
      <c r="B617" s="449"/>
      <c r="C617" s="438"/>
      <c r="D617" s="440"/>
      <c r="E617" s="442"/>
      <c r="F617" s="443"/>
      <c r="G617" s="444"/>
      <c r="H617" s="448"/>
    </row>
    <row r="618" spans="1:8" ht="18" customHeight="1">
      <c r="A618" s="563"/>
      <c r="B618" s="449"/>
      <c r="C618" s="438"/>
      <c r="D618" s="440"/>
      <c r="E618" s="442"/>
      <c r="F618" s="443"/>
      <c r="G618" s="444"/>
      <c r="H618" s="448"/>
    </row>
    <row r="619" spans="1:8" ht="18" customHeight="1">
      <c r="A619" s="563"/>
      <c r="B619" s="449"/>
      <c r="C619" s="438"/>
      <c r="D619" s="440"/>
      <c r="E619" s="442"/>
      <c r="F619" s="443"/>
      <c r="G619" s="444"/>
      <c r="H619" s="448"/>
    </row>
    <row r="620" spans="1:8" ht="18" customHeight="1">
      <c r="A620" s="563"/>
      <c r="B620" s="449"/>
      <c r="C620" s="438"/>
      <c r="D620" s="440"/>
      <c r="E620" s="442"/>
      <c r="F620" s="443"/>
      <c r="G620" s="444"/>
      <c r="H620" s="448"/>
    </row>
    <row r="621" spans="1:8" ht="18" customHeight="1">
      <c r="A621" s="563"/>
      <c r="B621" s="449"/>
      <c r="C621" s="438"/>
      <c r="D621" s="440"/>
      <c r="E621" s="442"/>
      <c r="F621" s="443"/>
      <c r="G621" s="444"/>
      <c r="H621" s="448"/>
    </row>
    <row r="622" spans="1:8" ht="18" customHeight="1">
      <c r="A622" s="563"/>
      <c r="B622" s="449"/>
      <c r="C622" s="438"/>
      <c r="D622" s="440"/>
      <c r="E622" s="442"/>
      <c r="F622" s="443"/>
      <c r="G622" s="444"/>
      <c r="H622" s="448"/>
    </row>
    <row r="623" spans="1:8" ht="18" customHeight="1">
      <c r="A623" s="563"/>
      <c r="B623" s="449"/>
      <c r="C623" s="438"/>
      <c r="D623" s="440"/>
      <c r="E623" s="442"/>
      <c r="F623" s="443"/>
      <c r="G623" s="444"/>
      <c r="H623" s="448"/>
    </row>
    <row r="624" spans="1:8" ht="18" customHeight="1">
      <c r="A624" s="563"/>
      <c r="B624" s="449"/>
      <c r="C624" s="438"/>
      <c r="D624" s="440"/>
      <c r="E624" s="442"/>
      <c r="F624" s="443"/>
      <c r="G624" s="444"/>
      <c r="H624" s="448"/>
    </row>
    <row r="625" spans="1:8" ht="18" customHeight="1">
      <c r="A625" s="563"/>
      <c r="B625" s="449"/>
      <c r="C625" s="438"/>
      <c r="D625" s="440"/>
      <c r="E625" s="442"/>
      <c r="F625" s="443"/>
      <c r="G625" s="444"/>
      <c r="H625" s="448"/>
    </row>
    <row r="626" spans="1:8" ht="18" customHeight="1">
      <c r="A626" s="563"/>
      <c r="B626" s="449"/>
      <c r="C626" s="438"/>
      <c r="D626" s="440"/>
      <c r="E626" s="442"/>
      <c r="F626" s="443"/>
      <c r="G626" s="444"/>
      <c r="H626" s="448"/>
    </row>
    <row r="627" spans="1:8" ht="18" customHeight="1">
      <c r="A627" s="563"/>
      <c r="B627" s="449"/>
      <c r="C627" s="438"/>
      <c r="D627" s="440"/>
      <c r="E627" s="442"/>
      <c r="F627" s="443"/>
      <c r="G627" s="444"/>
      <c r="H627" s="448"/>
    </row>
    <row r="628" spans="1:8" ht="18" customHeight="1">
      <c r="A628" s="563"/>
      <c r="B628" s="449"/>
      <c r="C628" s="438"/>
      <c r="D628" s="440"/>
      <c r="E628" s="442"/>
      <c r="F628" s="443"/>
      <c r="G628" s="444"/>
      <c r="H628" s="448"/>
    </row>
    <row r="629" spans="1:8" ht="18" customHeight="1">
      <c r="A629" s="563"/>
      <c r="B629" s="449"/>
      <c r="C629" s="438"/>
      <c r="D629" s="440"/>
      <c r="E629" s="442"/>
      <c r="F629" s="443"/>
      <c r="G629" s="444"/>
      <c r="H629" s="448"/>
    </row>
    <row r="630" spans="1:8" ht="18" customHeight="1">
      <c r="A630" s="563"/>
      <c r="B630" s="449"/>
      <c r="C630" s="438"/>
      <c r="D630" s="440"/>
      <c r="E630" s="442"/>
      <c r="F630" s="443"/>
      <c r="G630" s="444"/>
      <c r="H630" s="448"/>
    </row>
    <row r="631" spans="1:8" ht="18" customHeight="1">
      <c r="A631" s="563"/>
      <c r="B631" s="449"/>
      <c r="C631" s="438"/>
      <c r="D631" s="440"/>
      <c r="E631" s="442"/>
      <c r="F631" s="443"/>
      <c r="G631" s="444"/>
      <c r="H631" s="448"/>
    </row>
    <row r="632" spans="1:8" ht="18" customHeight="1">
      <c r="A632" s="563"/>
      <c r="B632" s="449"/>
      <c r="C632" s="438"/>
      <c r="D632" s="440"/>
      <c r="E632" s="442"/>
      <c r="F632" s="443"/>
      <c r="G632" s="444"/>
      <c r="H632" s="448"/>
    </row>
    <row r="633" spans="1:8" ht="18" customHeight="1">
      <c r="A633" s="563"/>
      <c r="B633" s="449"/>
      <c r="C633" s="438"/>
      <c r="D633" s="440"/>
      <c r="E633" s="442"/>
      <c r="F633" s="443"/>
      <c r="G633" s="444"/>
      <c r="H633" s="448"/>
    </row>
    <row r="634" spans="1:8" ht="18" customHeight="1">
      <c r="A634" s="563"/>
      <c r="B634" s="449"/>
      <c r="C634" s="438"/>
      <c r="D634" s="440"/>
      <c r="E634" s="442"/>
      <c r="F634" s="443"/>
      <c r="G634" s="444"/>
      <c r="H634" s="448"/>
    </row>
    <row r="635" spans="1:8" ht="18" customHeight="1">
      <c r="A635" s="563"/>
      <c r="B635" s="449"/>
      <c r="C635" s="438"/>
      <c r="D635" s="440"/>
      <c r="E635" s="442"/>
      <c r="F635" s="443"/>
      <c r="G635" s="444"/>
      <c r="H635" s="448"/>
    </row>
    <row r="636" spans="1:8" ht="18" customHeight="1">
      <c r="A636" s="563"/>
      <c r="B636" s="449"/>
      <c r="C636" s="438"/>
      <c r="D636" s="440"/>
      <c r="E636" s="442"/>
      <c r="F636" s="443"/>
      <c r="G636" s="444"/>
      <c r="H636" s="448"/>
    </row>
    <row r="637" spans="1:8" ht="18" customHeight="1">
      <c r="A637" s="563"/>
      <c r="B637" s="449"/>
      <c r="C637" s="438"/>
      <c r="D637" s="440"/>
      <c r="E637" s="442"/>
      <c r="F637" s="443"/>
      <c r="G637" s="444"/>
      <c r="H637" s="448"/>
    </row>
    <row r="638" spans="1:8" ht="18" customHeight="1">
      <c r="A638" s="563"/>
      <c r="B638" s="449"/>
      <c r="C638" s="438"/>
      <c r="D638" s="440"/>
      <c r="E638" s="442"/>
      <c r="F638" s="443"/>
      <c r="G638" s="444"/>
      <c r="H638" s="448"/>
    </row>
    <row r="639" spans="1:8" ht="18" customHeight="1">
      <c r="A639" s="563"/>
      <c r="B639" s="449"/>
      <c r="C639" s="438"/>
      <c r="D639" s="440"/>
      <c r="E639" s="442"/>
      <c r="F639" s="443"/>
      <c r="G639" s="444"/>
      <c r="H639" s="448"/>
    </row>
    <row r="640" spans="1:8" ht="18" customHeight="1">
      <c r="A640" s="563"/>
      <c r="B640" s="449"/>
      <c r="C640" s="438"/>
      <c r="D640" s="440"/>
      <c r="E640" s="442"/>
      <c r="F640" s="443"/>
      <c r="G640" s="444"/>
      <c r="H640" s="448"/>
    </row>
    <row r="641" spans="1:8" ht="18" customHeight="1">
      <c r="A641" s="563"/>
      <c r="B641" s="449"/>
      <c r="C641" s="438"/>
      <c r="D641" s="440"/>
      <c r="E641" s="442"/>
      <c r="F641" s="443"/>
      <c r="G641" s="444"/>
      <c r="H641" s="448"/>
    </row>
    <row r="642" spans="1:8" ht="18" customHeight="1">
      <c r="A642" s="563"/>
      <c r="B642" s="449"/>
      <c r="C642" s="438"/>
      <c r="D642" s="440"/>
      <c r="E642" s="442"/>
      <c r="F642" s="443"/>
      <c r="G642" s="444"/>
      <c r="H642" s="448"/>
    </row>
    <row r="643" spans="1:8" ht="18" customHeight="1">
      <c r="A643" s="563"/>
      <c r="B643" s="449"/>
      <c r="C643" s="438"/>
      <c r="D643" s="440"/>
      <c r="E643" s="442"/>
      <c r="F643" s="443"/>
      <c r="G643" s="444"/>
      <c r="H643" s="448"/>
    </row>
    <row r="644" spans="1:8" ht="18" customHeight="1">
      <c r="A644" s="563"/>
      <c r="B644" s="449"/>
      <c r="C644" s="438"/>
      <c r="D644" s="440"/>
      <c r="E644" s="442"/>
      <c r="F644" s="443"/>
      <c r="G644" s="444"/>
      <c r="H644" s="448"/>
    </row>
    <row r="645" spans="1:8" ht="18" customHeight="1">
      <c r="A645" s="563"/>
      <c r="B645" s="449"/>
      <c r="C645" s="438"/>
      <c r="D645" s="440"/>
      <c r="E645" s="442"/>
      <c r="F645" s="443"/>
      <c r="G645" s="444"/>
      <c r="H645" s="448"/>
    </row>
    <row r="646" spans="1:8" ht="18" customHeight="1">
      <c r="A646" s="563"/>
      <c r="B646" s="449"/>
      <c r="C646" s="438"/>
      <c r="D646" s="440"/>
      <c r="E646" s="442"/>
      <c r="F646" s="443"/>
      <c r="G646" s="444"/>
      <c r="H646" s="448"/>
    </row>
    <row r="647" spans="1:8" ht="18" customHeight="1">
      <c r="A647" s="563"/>
      <c r="B647" s="449"/>
      <c r="C647" s="438"/>
      <c r="D647" s="440"/>
      <c r="E647" s="442"/>
      <c r="F647" s="443"/>
      <c r="G647" s="444"/>
      <c r="H647" s="448"/>
    </row>
    <row r="648" spans="1:8" ht="18" customHeight="1">
      <c r="A648" s="563"/>
      <c r="B648" s="449"/>
      <c r="C648" s="438"/>
      <c r="D648" s="440"/>
      <c r="E648" s="442"/>
      <c r="F648" s="443"/>
      <c r="G648" s="444"/>
      <c r="H648" s="448"/>
    </row>
    <row r="649" spans="1:8" ht="18" customHeight="1">
      <c r="A649" s="563"/>
      <c r="B649" s="449"/>
      <c r="C649" s="438"/>
      <c r="D649" s="440"/>
      <c r="E649" s="442"/>
      <c r="F649" s="443"/>
      <c r="G649" s="444"/>
      <c r="H649" s="448"/>
    </row>
    <row r="650" spans="1:8" ht="18" customHeight="1">
      <c r="A650" s="563"/>
      <c r="B650" s="449"/>
      <c r="C650" s="438"/>
      <c r="D650" s="440"/>
      <c r="E650" s="442"/>
      <c r="F650" s="443"/>
      <c r="G650" s="444"/>
      <c r="H650" s="448"/>
    </row>
    <row r="651" spans="1:8" ht="18" customHeight="1">
      <c r="A651" s="563"/>
      <c r="B651" s="449"/>
      <c r="C651" s="438"/>
      <c r="D651" s="440"/>
      <c r="E651" s="442"/>
      <c r="F651" s="443"/>
      <c r="G651" s="444"/>
      <c r="H651" s="448"/>
    </row>
    <row r="652" spans="1:8" ht="18" customHeight="1">
      <c r="A652" s="563"/>
      <c r="B652" s="449"/>
      <c r="C652" s="438"/>
      <c r="D652" s="440"/>
      <c r="E652" s="442"/>
      <c r="F652" s="443"/>
      <c r="G652" s="444"/>
      <c r="H652" s="448"/>
    </row>
    <row r="653" spans="1:8" ht="18" customHeight="1">
      <c r="A653" s="563"/>
      <c r="B653" s="449"/>
      <c r="C653" s="438"/>
      <c r="D653" s="440"/>
      <c r="E653" s="442"/>
      <c r="F653" s="443"/>
      <c r="G653" s="444"/>
      <c r="H653" s="448"/>
    </row>
    <row r="654" spans="1:8" ht="18" customHeight="1">
      <c r="A654" s="563"/>
      <c r="B654" s="449"/>
      <c r="C654" s="438"/>
      <c r="D654" s="440"/>
      <c r="E654" s="442"/>
      <c r="F654" s="443"/>
      <c r="G654" s="444"/>
      <c r="H654" s="448"/>
    </row>
    <row r="655" spans="1:8" ht="18" customHeight="1">
      <c r="A655" s="563"/>
      <c r="B655" s="449"/>
      <c r="C655" s="438"/>
      <c r="D655" s="440"/>
      <c r="E655" s="442"/>
      <c r="F655" s="443"/>
      <c r="G655" s="444"/>
      <c r="H655" s="448"/>
    </row>
    <row r="656" spans="1:8" ht="18" customHeight="1">
      <c r="A656" s="563"/>
      <c r="B656" s="449"/>
      <c r="C656" s="438"/>
      <c r="D656" s="440"/>
      <c r="E656" s="442"/>
      <c r="F656" s="443"/>
      <c r="G656" s="444"/>
      <c r="H656" s="448"/>
    </row>
    <row r="657" spans="1:8" ht="18" customHeight="1">
      <c r="A657" s="563"/>
      <c r="B657" s="449"/>
      <c r="C657" s="438"/>
      <c r="D657" s="440"/>
      <c r="E657" s="442"/>
      <c r="F657" s="443"/>
      <c r="G657" s="444"/>
      <c r="H657" s="448"/>
    </row>
    <row r="658" spans="1:8" ht="18" customHeight="1">
      <c r="A658" s="563"/>
      <c r="B658" s="449"/>
      <c r="C658" s="438"/>
      <c r="D658" s="440"/>
      <c r="E658" s="442"/>
      <c r="F658" s="443"/>
      <c r="G658" s="444"/>
      <c r="H658" s="448"/>
    </row>
    <row r="659" spans="1:8" ht="18" customHeight="1">
      <c r="A659" s="563"/>
      <c r="B659" s="449"/>
      <c r="C659" s="438"/>
      <c r="D659" s="440"/>
      <c r="E659" s="442"/>
      <c r="F659" s="443"/>
      <c r="G659" s="444"/>
      <c r="H659" s="448"/>
    </row>
    <row r="660" spans="1:8" ht="18" customHeight="1">
      <c r="A660" s="563"/>
      <c r="B660" s="449"/>
      <c r="C660" s="438"/>
      <c r="D660" s="440"/>
      <c r="E660" s="442"/>
      <c r="F660" s="443"/>
      <c r="G660" s="444"/>
      <c r="H660" s="448"/>
    </row>
    <row r="661" spans="1:8" ht="18" customHeight="1">
      <c r="A661" s="563"/>
      <c r="B661" s="449"/>
      <c r="C661" s="438"/>
      <c r="D661" s="440"/>
      <c r="E661" s="442"/>
      <c r="F661" s="443"/>
      <c r="G661" s="444"/>
      <c r="H661" s="448"/>
    </row>
    <row r="662" spans="1:8" ht="18" customHeight="1">
      <c r="A662" s="563"/>
      <c r="B662" s="449"/>
      <c r="C662" s="438"/>
      <c r="D662" s="440"/>
      <c r="E662" s="442"/>
      <c r="F662" s="443"/>
      <c r="G662" s="444"/>
      <c r="H662" s="448"/>
    </row>
    <row r="663" spans="1:8" ht="18" customHeight="1">
      <c r="A663" s="563"/>
      <c r="B663" s="449"/>
      <c r="C663" s="438"/>
      <c r="D663" s="440"/>
      <c r="E663" s="442"/>
      <c r="F663" s="443"/>
      <c r="G663" s="444"/>
      <c r="H663" s="448"/>
    </row>
    <row r="664" spans="1:8" ht="18" customHeight="1">
      <c r="A664" s="563"/>
      <c r="B664" s="449"/>
      <c r="C664" s="438"/>
      <c r="D664" s="440"/>
      <c r="E664" s="442"/>
      <c r="F664" s="443"/>
      <c r="G664" s="444"/>
      <c r="H664" s="448"/>
    </row>
    <row r="665" spans="1:8" ht="18" customHeight="1">
      <c r="A665" s="563"/>
      <c r="B665" s="449"/>
      <c r="C665" s="438"/>
      <c r="D665" s="440"/>
      <c r="E665" s="442"/>
      <c r="F665" s="443"/>
      <c r="G665" s="444"/>
      <c r="H665" s="448"/>
    </row>
    <row r="666" spans="1:8" ht="18" customHeight="1">
      <c r="A666" s="563"/>
      <c r="B666" s="449"/>
      <c r="C666" s="438"/>
      <c r="D666" s="440"/>
      <c r="E666" s="442"/>
      <c r="F666" s="443"/>
      <c r="G666" s="444"/>
      <c r="H666" s="448"/>
    </row>
    <row r="667" spans="1:8" ht="18" customHeight="1">
      <c r="A667" s="563"/>
      <c r="B667" s="449"/>
      <c r="C667" s="438"/>
      <c r="D667" s="440"/>
      <c r="E667" s="442"/>
      <c r="F667" s="443"/>
      <c r="G667" s="444"/>
      <c r="H667" s="448"/>
    </row>
    <row r="668" spans="1:8" ht="18" customHeight="1">
      <c r="A668" s="563"/>
      <c r="B668" s="449"/>
      <c r="C668" s="438"/>
      <c r="D668" s="440"/>
      <c r="E668" s="442"/>
      <c r="F668" s="443"/>
      <c r="G668" s="444"/>
      <c r="H668" s="448"/>
    </row>
    <row r="669" spans="1:8" ht="18" customHeight="1">
      <c r="A669" s="563"/>
      <c r="B669" s="449"/>
      <c r="C669" s="438"/>
      <c r="D669" s="440"/>
      <c r="E669" s="442"/>
      <c r="F669" s="443"/>
      <c r="G669" s="444"/>
      <c r="H669" s="448"/>
    </row>
    <row r="670" spans="1:8" ht="18" customHeight="1">
      <c r="A670" s="563"/>
      <c r="B670" s="449"/>
      <c r="C670" s="438"/>
      <c r="D670" s="440"/>
      <c r="E670" s="442"/>
      <c r="F670" s="443"/>
      <c r="G670" s="444"/>
      <c r="H670" s="448"/>
    </row>
    <row r="671" spans="1:8" ht="18" customHeight="1">
      <c r="A671" s="563"/>
      <c r="B671" s="449"/>
      <c r="C671" s="438"/>
      <c r="D671" s="440"/>
      <c r="E671" s="442"/>
      <c r="F671" s="443"/>
      <c r="G671" s="444"/>
      <c r="H671" s="448"/>
    </row>
    <row r="672" spans="1:8" ht="18" customHeight="1">
      <c r="A672" s="563"/>
      <c r="B672" s="449"/>
      <c r="C672" s="438"/>
      <c r="D672" s="440"/>
      <c r="E672" s="442"/>
      <c r="F672" s="443"/>
      <c r="G672" s="444"/>
      <c r="H672" s="448"/>
    </row>
    <row r="673" spans="1:8" ht="18" customHeight="1">
      <c r="A673" s="563"/>
      <c r="B673" s="449"/>
      <c r="C673" s="438"/>
      <c r="D673" s="440"/>
      <c r="E673" s="442"/>
      <c r="F673" s="443"/>
      <c r="G673" s="444"/>
      <c r="H673" s="448"/>
    </row>
    <row r="674" spans="1:8" ht="18" customHeight="1">
      <c r="A674" s="563"/>
      <c r="B674" s="449"/>
      <c r="C674" s="438"/>
      <c r="D674" s="440"/>
      <c r="E674" s="442"/>
      <c r="F674" s="443"/>
      <c r="G674" s="444"/>
      <c r="H674" s="448"/>
    </row>
    <row r="675" spans="1:8" ht="18" customHeight="1">
      <c r="A675" s="563"/>
      <c r="B675" s="449"/>
      <c r="C675" s="438"/>
      <c r="D675" s="440"/>
      <c r="E675" s="442"/>
      <c r="F675" s="443"/>
      <c r="G675" s="444"/>
      <c r="H675" s="448"/>
    </row>
    <row r="676" spans="1:8" ht="18" customHeight="1">
      <c r="A676" s="563"/>
      <c r="B676" s="449"/>
      <c r="C676" s="438"/>
      <c r="D676" s="440"/>
      <c r="E676" s="442"/>
      <c r="F676" s="443"/>
      <c r="G676" s="444"/>
      <c r="H676" s="448"/>
    </row>
    <row r="677" spans="1:8" ht="18" customHeight="1">
      <c r="A677" s="563"/>
      <c r="B677" s="449"/>
      <c r="C677" s="438"/>
      <c r="D677" s="440"/>
      <c r="E677" s="442"/>
      <c r="F677" s="443"/>
      <c r="G677" s="444"/>
      <c r="H677" s="448"/>
    </row>
    <row r="678" spans="1:8" ht="18" customHeight="1">
      <c r="A678" s="563"/>
      <c r="B678" s="449"/>
      <c r="C678" s="438"/>
      <c r="D678" s="440"/>
      <c r="E678" s="442"/>
      <c r="F678" s="443"/>
      <c r="G678" s="444"/>
      <c r="H678" s="448"/>
    </row>
    <row r="679" spans="1:8" ht="18" customHeight="1">
      <c r="A679" s="563"/>
      <c r="B679" s="449"/>
      <c r="C679" s="438"/>
      <c r="D679" s="440"/>
      <c r="E679" s="442"/>
      <c r="F679" s="443"/>
      <c r="G679" s="444"/>
      <c r="H679" s="448"/>
    </row>
    <row r="680" spans="1:8" ht="18" customHeight="1">
      <c r="A680" s="563"/>
      <c r="B680" s="449"/>
      <c r="C680" s="438"/>
      <c r="D680" s="440"/>
      <c r="E680" s="442"/>
      <c r="F680" s="443"/>
      <c r="G680" s="444"/>
      <c r="H680" s="448"/>
    </row>
    <row r="681" spans="1:8" ht="18" customHeight="1">
      <c r="A681" s="563"/>
      <c r="B681" s="449"/>
      <c r="C681" s="438"/>
      <c r="D681" s="440"/>
      <c r="E681" s="442"/>
      <c r="F681" s="443"/>
      <c r="G681" s="444"/>
      <c r="H681" s="448"/>
    </row>
    <row r="682" spans="1:8" ht="18" customHeight="1">
      <c r="A682" s="563"/>
      <c r="B682" s="449"/>
      <c r="C682" s="438"/>
      <c r="D682" s="440"/>
      <c r="E682" s="442"/>
      <c r="F682" s="443"/>
      <c r="G682" s="444"/>
      <c r="H682" s="448"/>
    </row>
    <row r="683" spans="1:8" ht="18" customHeight="1">
      <c r="A683" s="563"/>
      <c r="B683" s="449"/>
      <c r="C683" s="438"/>
      <c r="D683" s="440"/>
      <c r="E683" s="442"/>
      <c r="F683" s="443"/>
      <c r="G683" s="444"/>
      <c r="H683" s="448"/>
    </row>
    <row r="684" spans="1:8" ht="18" customHeight="1">
      <c r="A684" s="563"/>
      <c r="B684" s="449"/>
      <c r="C684" s="438"/>
      <c r="D684" s="440"/>
      <c r="E684" s="442"/>
      <c r="F684" s="443"/>
      <c r="G684" s="444"/>
      <c r="H684" s="448"/>
    </row>
    <row r="685" spans="1:8" ht="18" customHeight="1">
      <c r="A685" s="563"/>
      <c r="B685" s="449"/>
      <c r="C685" s="438"/>
      <c r="D685" s="440"/>
      <c r="E685" s="442"/>
      <c r="F685" s="443"/>
      <c r="G685" s="444"/>
      <c r="H685" s="448"/>
    </row>
    <row r="686" spans="1:8" ht="18" customHeight="1">
      <c r="A686" s="563"/>
      <c r="B686" s="449"/>
      <c r="C686" s="438"/>
      <c r="D686" s="440"/>
      <c r="E686" s="442"/>
      <c r="F686" s="443"/>
      <c r="G686" s="444"/>
      <c r="H686" s="448"/>
    </row>
    <row r="687" spans="1:8" ht="18" customHeight="1">
      <c r="A687" s="563"/>
      <c r="B687" s="449"/>
      <c r="C687" s="438"/>
      <c r="D687" s="440"/>
      <c r="E687" s="442"/>
      <c r="F687" s="443"/>
      <c r="G687" s="444"/>
      <c r="H687" s="448"/>
    </row>
    <row r="688" spans="1:8" ht="18" customHeight="1">
      <c r="A688" s="563"/>
      <c r="B688" s="449"/>
      <c r="C688" s="438"/>
      <c r="D688" s="440"/>
      <c r="E688" s="442"/>
      <c r="F688" s="443"/>
      <c r="G688" s="444"/>
      <c r="H688" s="448"/>
    </row>
    <row r="689" spans="1:8" ht="18" customHeight="1">
      <c r="A689" s="563"/>
      <c r="B689" s="449"/>
      <c r="C689" s="438"/>
      <c r="D689" s="440"/>
      <c r="E689" s="442"/>
      <c r="F689" s="443"/>
      <c r="G689" s="444"/>
      <c r="H689" s="448"/>
    </row>
    <row r="690" spans="1:8" ht="18" customHeight="1">
      <c r="A690" s="563"/>
      <c r="B690" s="449"/>
      <c r="C690" s="438"/>
      <c r="D690" s="440"/>
      <c r="E690" s="442"/>
      <c r="F690" s="443"/>
      <c r="G690" s="444"/>
      <c r="H690" s="448"/>
    </row>
    <row r="691" spans="1:8" ht="18" customHeight="1">
      <c r="A691" s="563"/>
      <c r="B691" s="449"/>
      <c r="C691" s="438"/>
      <c r="D691" s="440"/>
      <c r="E691" s="442"/>
      <c r="F691" s="443"/>
      <c r="G691" s="444"/>
      <c r="H691" s="448"/>
    </row>
    <row r="692" spans="1:8" ht="18" customHeight="1">
      <c r="A692" s="563"/>
      <c r="B692" s="449"/>
      <c r="C692" s="438"/>
      <c r="D692" s="440"/>
      <c r="E692" s="442"/>
      <c r="F692" s="443"/>
      <c r="G692" s="444"/>
      <c r="H692" s="448"/>
    </row>
    <row r="693" spans="1:8" ht="18" customHeight="1">
      <c r="A693" s="563"/>
      <c r="B693" s="449"/>
      <c r="C693" s="438"/>
      <c r="D693" s="440"/>
      <c r="E693" s="442"/>
      <c r="F693" s="443"/>
      <c r="G693" s="444"/>
      <c r="H693" s="448"/>
    </row>
    <row r="694" spans="1:8" ht="18" customHeight="1">
      <c r="A694" s="563"/>
      <c r="B694" s="449"/>
      <c r="C694" s="438"/>
      <c r="D694" s="440"/>
      <c r="E694" s="442"/>
      <c r="F694" s="443"/>
      <c r="G694" s="444"/>
      <c r="H694" s="448"/>
    </row>
    <row r="695" spans="1:8" ht="18" customHeight="1">
      <c r="A695" s="563"/>
      <c r="B695" s="449"/>
      <c r="C695" s="438"/>
      <c r="D695" s="440"/>
      <c r="E695" s="442"/>
      <c r="F695" s="443"/>
      <c r="G695" s="444"/>
      <c r="H695" s="448"/>
    </row>
    <row r="696" spans="1:8" ht="18" customHeight="1">
      <c r="A696" s="563"/>
      <c r="B696" s="449"/>
      <c r="C696" s="438"/>
      <c r="D696" s="440"/>
      <c r="E696" s="442"/>
      <c r="F696" s="443"/>
      <c r="G696" s="444"/>
      <c r="H696" s="448"/>
    </row>
    <row r="697" spans="1:8" ht="18" customHeight="1">
      <c r="A697" s="563"/>
      <c r="B697" s="449"/>
      <c r="C697" s="438"/>
      <c r="D697" s="440"/>
      <c r="E697" s="442"/>
      <c r="F697" s="443"/>
      <c r="G697" s="444"/>
      <c r="H697" s="448"/>
    </row>
    <row r="698" spans="1:8" ht="18" customHeight="1">
      <c r="A698" s="563"/>
      <c r="B698" s="449"/>
      <c r="C698" s="438"/>
      <c r="D698" s="440"/>
      <c r="E698" s="442"/>
      <c r="F698" s="443"/>
      <c r="G698" s="444"/>
      <c r="H698" s="448"/>
    </row>
    <row r="699" spans="1:8" ht="18" customHeight="1">
      <c r="A699" s="563"/>
      <c r="B699" s="449"/>
      <c r="C699" s="438"/>
      <c r="D699" s="440"/>
      <c r="E699" s="442"/>
      <c r="F699" s="443"/>
      <c r="G699" s="444"/>
      <c r="H699" s="448"/>
    </row>
    <row r="700" spans="1:8" ht="18" customHeight="1">
      <c r="A700" s="563"/>
      <c r="B700" s="449"/>
      <c r="C700" s="438"/>
      <c r="D700" s="440"/>
      <c r="E700" s="442"/>
      <c r="F700" s="443"/>
      <c r="G700" s="444"/>
      <c r="H700" s="448"/>
    </row>
    <row r="701" spans="1:8" ht="18" customHeight="1">
      <c r="A701" s="563"/>
      <c r="B701" s="449"/>
      <c r="C701" s="438"/>
      <c r="D701" s="440"/>
      <c r="E701" s="442"/>
      <c r="F701" s="443"/>
      <c r="G701" s="444"/>
      <c r="H701" s="448"/>
    </row>
    <row r="702" spans="1:8" ht="18" customHeight="1">
      <c r="A702" s="563"/>
      <c r="B702" s="449"/>
      <c r="C702" s="438"/>
      <c r="D702" s="440"/>
      <c r="E702" s="442"/>
      <c r="F702" s="443"/>
      <c r="G702" s="444"/>
      <c r="H702" s="448"/>
    </row>
    <row r="703" spans="1:8" ht="18" customHeight="1">
      <c r="A703" s="563"/>
      <c r="B703" s="449"/>
      <c r="C703" s="438"/>
      <c r="D703" s="440"/>
      <c r="E703" s="442"/>
      <c r="F703" s="443"/>
      <c r="G703" s="444"/>
      <c r="H703" s="448"/>
    </row>
    <row r="704" spans="1:8" ht="18" customHeight="1">
      <c r="A704" s="563"/>
      <c r="B704" s="449"/>
      <c r="C704" s="438"/>
      <c r="D704" s="440"/>
      <c r="E704" s="442"/>
      <c r="F704" s="443"/>
      <c r="G704" s="444"/>
      <c r="H704" s="448"/>
    </row>
    <row r="705" spans="1:8" ht="18" customHeight="1">
      <c r="A705" s="563"/>
      <c r="B705" s="449"/>
      <c r="C705" s="438"/>
      <c r="D705" s="440"/>
      <c r="E705" s="442"/>
      <c r="F705" s="443"/>
      <c r="G705" s="444"/>
      <c r="H705" s="448"/>
    </row>
    <row r="706" spans="1:8" ht="18" customHeight="1">
      <c r="A706" s="563"/>
      <c r="B706" s="449"/>
      <c r="C706" s="438"/>
      <c r="D706" s="440"/>
      <c r="E706" s="442"/>
      <c r="F706" s="443"/>
      <c r="G706" s="444"/>
      <c r="H706" s="448"/>
    </row>
    <row r="707" spans="1:8" ht="18" customHeight="1">
      <c r="A707" s="563"/>
      <c r="B707" s="449"/>
      <c r="C707" s="438"/>
      <c r="D707" s="440"/>
      <c r="E707" s="442"/>
      <c r="F707" s="443"/>
      <c r="G707" s="444"/>
      <c r="H707" s="448"/>
    </row>
    <row r="708" spans="1:8" ht="18" customHeight="1">
      <c r="A708" s="563"/>
      <c r="B708" s="449"/>
      <c r="C708" s="438"/>
      <c r="D708" s="440"/>
      <c r="E708" s="442"/>
      <c r="F708" s="443"/>
      <c r="G708" s="444"/>
      <c r="H708" s="448"/>
    </row>
    <row r="709" spans="1:8" ht="18" customHeight="1">
      <c r="A709" s="563"/>
      <c r="B709" s="449"/>
      <c r="C709" s="438"/>
      <c r="D709" s="440"/>
      <c r="E709" s="442"/>
      <c r="F709" s="443"/>
      <c r="G709" s="444"/>
      <c r="H709" s="448"/>
    </row>
    <row r="710" spans="1:8" ht="18" customHeight="1">
      <c r="A710" s="563"/>
      <c r="B710" s="449"/>
      <c r="C710" s="438"/>
      <c r="D710" s="440"/>
      <c r="E710" s="442"/>
      <c r="F710" s="443"/>
      <c r="G710" s="444"/>
      <c r="H710" s="448"/>
    </row>
    <row r="711" spans="1:8" ht="18" customHeight="1">
      <c r="A711" s="563"/>
      <c r="B711" s="449"/>
      <c r="C711" s="438"/>
      <c r="D711" s="440"/>
      <c r="E711" s="442"/>
      <c r="F711" s="443"/>
      <c r="G711" s="444"/>
      <c r="H711" s="448"/>
    </row>
    <row r="712" spans="1:8" ht="18" customHeight="1">
      <c r="A712" s="563"/>
      <c r="B712" s="449"/>
      <c r="C712" s="438"/>
      <c r="D712" s="440"/>
      <c r="E712" s="442"/>
      <c r="F712" s="443"/>
      <c r="G712" s="444"/>
      <c r="H712" s="448"/>
    </row>
    <row r="713" spans="1:8" ht="18" customHeight="1">
      <c r="A713" s="563"/>
      <c r="B713" s="449"/>
      <c r="C713" s="438"/>
      <c r="D713" s="440"/>
      <c r="E713" s="442"/>
      <c r="F713" s="443"/>
      <c r="G713" s="444"/>
      <c r="H713" s="448"/>
    </row>
    <row r="714" spans="1:8" ht="18" customHeight="1">
      <c r="A714" s="563"/>
      <c r="B714" s="449"/>
      <c r="C714" s="438"/>
      <c r="D714" s="440"/>
      <c r="E714" s="442"/>
      <c r="F714" s="443"/>
      <c r="G714" s="444"/>
      <c r="H714" s="448"/>
    </row>
    <row r="715" spans="1:8" ht="18" customHeight="1">
      <c r="A715" s="563"/>
      <c r="B715" s="449"/>
      <c r="C715" s="438"/>
      <c r="D715" s="440"/>
      <c r="E715" s="442"/>
      <c r="F715" s="443"/>
      <c r="G715" s="444"/>
      <c r="H715" s="448"/>
    </row>
    <row r="716" spans="1:8" ht="18" customHeight="1">
      <c r="A716" s="563"/>
      <c r="B716" s="449"/>
      <c r="C716" s="438"/>
      <c r="D716" s="440"/>
      <c r="E716" s="442"/>
      <c r="F716" s="443"/>
      <c r="G716" s="444"/>
      <c r="H716" s="448"/>
    </row>
    <row r="717" spans="1:8" ht="18" customHeight="1">
      <c r="A717" s="563"/>
      <c r="B717" s="449"/>
      <c r="C717" s="438"/>
      <c r="D717" s="440"/>
      <c r="E717" s="442"/>
      <c r="F717" s="443"/>
      <c r="G717" s="444"/>
      <c r="H717" s="448"/>
    </row>
    <row r="718" spans="1:8" ht="18" customHeight="1">
      <c r="A718" s="563"/>
      <c r="B718" s="449"/>
      <c r="C718" s="438"/>
      <c r="D718" s="440"/>
      <c r="E718" s="442"/>
      <c r="F718" s="443"/>
      <c r="G718" s="444"/>
      <c r="H718" s="448"/>
    </row>
    <row r="719" spans="1:8" ht="18" customHeight="1">
      <c r="A719" s="563"/>
      <c r="B719" s="449"/>
      <c r="C719" s="438"/>
      <c r="D719" s="440"/>
      <c r="E719" s="442"/>
      <c r="F719" s="443"/>
      <c r="G719" s="444"/>
      <c r="H719" s="448"/>
    </row>
    <row r="720" spans="1:8" ht="18" customHeight="1">
      <c r="A720" s="563"/>
      <c r="B720" s="449"/>
      <c r="C720" s="438"/>
      <c r="D720" s="440"/>
      <c r="E720" s="442"/>
      <c r="F720" s="443"/>
      <c r="G720" s="444"/>
      <c r="H720" s="448"/>
    </row>
    <row r="721" spans="1:8" ht="18" customHeight="1">
      <c r="A721" s="563"/>
      <c r="B721" s="449"/>
      <c r="C721" s="438"/>
      <c r="D721" s="440"/>
      <c r="E721" s="442"/>
      <c r="F721" s="443"/>
      <c r="G721" s="444"/>
      <c r="H721" s="448"/>
    </row>
    <row r="722" spans="1:8" ht="18" customHeight="1">
      <c r="A722" s="563"/>
      <c r="B722" s="449"/>
      <c r="C722" s="438"/>
      <c r="D722" s="440"/>
      <c r="E722" s="442"/>
      <c r="F722" s="443"/>
      <c r="G722" s="444"/>
      <c r="H722" s="448"/>
    </row>
    <row r="723" spans="1:8" ht="18" customHeight="1">
      <c r="A723" s="563"/>
      <c r="B723" s="449"/>
      <c r="C723" s="438"/>
      <c r="D723" s="440"/>
      <c r="E723" s="442"/>
      <c r="F723" s="443"/>
      <c r="G723" s="444"/>
      <c r="H723" s="448"/>
    </row>
    <row r="724" spans="1:8" ht="18" customHeight="1">
      <c r="A724" s="563"/>
      <c r="B724" s="449"/>
      <c r="C724" s="438"/>
      <c r="D724" s="440"/>
      <c r="E724" s="442"/>
      <c r="F724" s="443"/>
      <c r="G724" s="444"/>
      <c r="H724" s="448"/>
    </row>
    <row r="725" spans="1:8" ht="18" customHeight="1">
      <c r="A725" s="563"/>
      <c r="B725" s="449"/>
      <c r="C725" s="438"/>
      <c r="D725" s="440"/>
      <c r="E725" s="442"/>
      <c r="F725" s="443"/>
      <c r="G725" s="444"/>
      <c r="H725" s="448"/>
    </row>
    <row r="726" spans="1:8" ht="18" customHeight="1">
      <c r="A726" s="563"/>
      <c r="B726" s="449"/>
      <c r="C726" s="438"/>
      <c r="D726" s="440"/>
      <c r="E726" s="442"/>
      <c r="F726" s="443"/>
      <c r="G726" s="444"/>
      <c r="H726" s="448"/>
    </row>
    <row r="727" spans="1:8" ht="18" customHeight="1">
      <c r="A727" s="563"/>
      <c r="B727" s="449"/>
      <c r="C727" s="438"/>
      <c r="D727" s="440"/>
      <c r="E727" s="442"/>
      <c r="F727" s="443"/>
      <c r="G727" s="444"/>
      <c r="H727" s="448"/>
    </row>
    <row r="728" spans="1:8" ht="18" customHeight="1">
      <c r="A728" s="563"/>
      <c r="B728" s="449"/>
      <c r="C728" s="438"/>
      <c r="D728" s="440"/>
      <c r="E728" s="442"/>
      <c r="F728" s="443"/>
      <c r="G728" s="444"/>
      <c r="H728" s="448"/>
    </row>
    <row r="729" spans="1:8" ht="18" customHeight="1">
      <c r="A729" s="563"/>
      <c r="B729" s="449"/>
      <c r="C729" s="438"/>
      <c r="D729" s="440"/>
      <c r="E729" s="442"/>
      <c r="F729" s="443"/>
      <c r="G729" s="444"/>
      <c r="H729" s="448"/>
    </row>
    <row r="730" spans="1:8" ht="18" customHeight="1">
      <c r="A730" s="563"/>
      <c r="B730" s="449"/>
      <c r="C730" s="438"/>
      <c r="D730" s="440"/>
      <c r="E730" s="442"/>
      <c r="F730" s="443"/>
      <c r="G730" s="444"/>
      <c r="H730" s="448"/>
    </row>
    <row r="731" spans="1:8" ht="18" customHeight="1">
      <c r="A731" s="563"/>
      <c r="B731" s="449"/>
      <c r="C731" s="438"/>
      <c r="D731" s="440"/>
      <c r="E731" s="442"/>
      <c r="F731" s="443"/>
      <c r="G731" s="444"/>
      <c r="H731" s="448"/>
    </row>
    <row r="732" spans="1:8" ht="18" customHeight="1">
      <c r="A732" s="563"/>
      <c r="B732" s="449"/>
      <c r="C732" s="438"/>
      <c r="D732" s="440"/>
      <c r="E732" s="442"/>
      <c r="F732" s="443"/>
      <c r="G732" s="444"/>
      <c r="H732" s="448"/>
    </row>
    <row r="733" spans="1:8" ht="18" customHeight="1">
      <c r="A733" s="563"/>
      <c r="B733" s="449"/>
      <c r="C733" s="438"/>
      <c r="D733" s="440"/>
      <c r="E733" s="442"/>
      <c r="F733" s="443"/>
      <c r="G733" s="444"/>
      <c r="H733" s="448"/>
    </row>
    <row r="734" spans="1:8" ht="18" customHeight="1">
      <c r="A734" s="563"/>
      <c r="B734" s="449"/>
      <c r="C734" s="438"/>
      <c r="D734" s="440"/>
      <c r="E734" s="442"/>
      <c r="F734" s="443"/>
      <c r="G734" s="444"/>
      <c r="H734" s="448"/>
    </row>
    <row r="735" spans="1:8" ht="18" customHeight="1">
      <c r="A735" s="563"/>
      <c r="B735" s="449"/>
      <c r="C735" s="438"/>
      <c r="D735" s="440"/>
      <c r="E735" s="442"/>
      <c r="F735" s="443"/>
      <c r="G735" s="444"/>
      <c r="H735" s="448"/>
    </row>
    <row r="736" spans="1:8" ht="18" customHeight="1">
      <c r="A736" s="563"/>
      <c r="B736" s="449"/>
      <c r="C736" s="438"/>
      <c r="D736" s="440"/>
      <c r="E736" s="442"/>
      <c r="F736" s="443"/>
      <c r="G736" s="444"/>
      <c r="H736" s="448"/>
    </row>
    <row r="737" spans="1:8" ht="18" customHeight="1">
      <c r="A737" s="563"/>
      <c r="B737" s="449"/>
      <c r="C737" s="438"/>
      <c r="D737" s="440"/>
      <c r="E737" s="442"/>
      <c r="F737" s="443"/>
      <c r="G737" s="444"/>
      <c r="H737" s="448"/>
    </row>
    <row r="738" spans="1:8" ht="18" customHeight="1">
      <c r="A738" s="563"/>
      <c r="B738" s="449"/>
      <c r="C738" s="438"/>
      <c r="D738" s="440"/>
      <c r="E738" s="442"/>
      <c r="F738" s="443"/>
      <c r="G738" s="444"/>
      <c r="H738" s="448"/>
    </row>
    <row r="739" spans="1:8" ht="18" customHeight="1">
      <c r="A739" s="563"/>
      <c r="B739" s="449"/>
      <c r="C739" s="438"/>
      <c r="D739" s="440"/>
      <c r="E739" s="442"/>
      <c r="F739" s="443"/>
      <c r="G739" s="444"/>
      <c r="H739" s="448"/>
    </row>
    <row r="740" spans="1:8" ht="18" customHeight="1">
      <c r="A740" s="563"/>
      <c r="B740" s="449"/>
      <c r="C740" s="438"/>
      <c r="D740" s="440"/>
      <c r="E740" s="442"/>
      <c r="F740" s="443"/>
      <c r="G740" s="444"/>
      <c r="H740" s="448"/>
    </row>
    <row r="741" spans="1:8" ht="18" customHeight="1">
      <c r="A741" s="563"/>
      <c r="B741" s="449"/>
      <c r="C741" s="438"/>
      <c r="D741" s="440"/>
      <c r="E741" s="442"/>
      <c r="F741" s="443"/>
      <c r="G741" s="444"/>
      <c r="H741" s="448"/>
    </row>
    <row r="742" spans="1:8" ht="18" customHeight="1">
      <c r="A742" s="563"/>
      <c r="B742" s="449"/>
      <c r="C742" s="438"/>
      <c r="D742" s="440"/>
      <c r="E742" s="442"/>
      <c r="F742" s="443"/>
      <c r="G742" s="444"/>
      <c r="H742" s="448"/>
    </row>
    <row r="743" spans="1:8" ht="18" customHeight="1">
      <c r="A743" s="563"/>
      <c r="B743" s="449"/>
      <c r="C743" s="438"/>
      <c r="D743" s="440"/>
      <c r="E743" s="442"/>
      <c r="F743" s="443"/>
      <c r="G743" s="444"/>
      <c r="H743" s="448"/>
    </row>
    <row r="744" spans="1:8" ht="18" customHeight="1">
      <c r="A744" s="563"/>
      <c r="B744" s="449"/>
      <c r="C744" s="438"/>
      <c r="D744" s="440"/>
      <c r="E744" s="442"/>
      <c r="F744" s="443"/>
      <c r="G744" s="444"/>
      <c r="H744" s="448"/>
    </row>
    <row r="745" spans="1:8" ht="18" customHeight="1">
      <c r="A745" s="563"/>
      <c r="B745" s="449"/>
      <c r="C745" s="438"/>
      <c r="D745" s="440"/>
      <c r="E745" s="442"/>
      <c r="F745" s="443"/>
      <c r="G745" s="444"/>
      <c r="H745" s="448"/>
    </row>
    <row r="746" spans="1:8" ht="18" customHeight="1">
      <c r="A746" s="563"/>
      <c r="B746" s="449"/>
      <c r="C746" s="438"/>
      <c r="D746" s="440"/>
      <c r="E746" s="442"/>
      <c r="F746" s="443"/>
      <c r="G746" s="444"/>
      <c r="H746" s="448"/>
    </row>
    <row r="747" spans="1:8" ht="18" customHeight="1">
      <c r="A747" s="563"/>
      <c r="B747" s="449"/>
      <c r="C747" s="438"/>
      <c r="D747" s="440"/>
      <c r="E747" s="442"/>
      <c r="F747" s="443"/>
      <c r="G747" s="444"/>
      <c r="H747" s="448"/>
    </row>
    <row r="748" spans="1:8" ht="18" customHeight="1">
      <c r="A748" s="563"/>
      <c r="B748" s="449"/>
      <c r="C748" s="438"/>
      <c r="D748" s="440"/>
      <c r="E748" s="442"/>
      <c r="F748" s="443"/>
      <c r="G748" s="444"/>
      <c r="H748" s="448"/>
    </row>
    <row r="749" spans="1:8" ht="18" customHeight="1">
      <c r="A749" s="563"/>
      <c r="B749" s="449"/>
      <c r="C749" s="438"/>
      <c r="D749" s="440"/>
      <c r="E749" s="442"/>
      <c r="F749" s="443"/>
      <c r="G749" s="444"/>
      <c r="H749" s="448"/>
    </row>
    <row r="750" spans="1:8" ht="18" customHeight="1">
      <c r="A750" s="563"/>
      <c r="B750" s="449"/>
      <c r="C750" s="438"/>
      <c r="D750" s="440"/>
      <c r="E750" s="442"/>
      <c r="F750" s="443"/>
      <c r="G750" s="444"/>
      <c r="H750" s="448"/>
    </row>
    <row r="751" spans="1:8" ht="18" customHeight="1">
      <c r="A751" s="563"/>
      <c r="B751" s="449"/>
      <c r="C751" s="438"/>
      <c r="D751" s="440"/>
      <c r="E751" s="442"/>
      <c r="F751" s="443"/>
      <c r="G751" s="444"/>
      <c r="H751" s="448"/>
    </row>
    <row r="752" spans="1:8" ht="18" customHeight="1">
      <c r="A752" s="563"/>
      <c r="B752" s="449"/>
      <c r="C752" s="438"/>
      <c r="D752" s="440"/>
      <c r="E752" s="442"/>
      <c r="F752" s="443"/>
      <c r="G752" s="444"/>
      <c r="H752" s="448"/>
    </row>
    <row r="753" spans="1:8" ht="18" customHeight="1">
      <c r="A753" s="563"/>
      <c r="B753" s="449"/>
      <c r="C753" s="438"/>
      <c r="D753" s="440"/>
      <c r="E753" s="442"/>
      <c r="F753" s="443"/>
      <c r="G753" s="444"/>
      <c r="H753" s="448"/>
    </row>
    <row r="754" spans="1:8" ht="18" customHeight="1">
      <c r="A754" s="563"/>
      <c r="B754" s="449"/>
      <c r="C754" s="438"/>
      <c r="D754" s="440"/>
      <c r="E754" s="442"/>
      <c r="F754" s="443"/>
      <c r="G754" s="444"/>
      <c r="H754" s="448"/>
    </row>
    <row r="755" spans="1:8" ht="18" customHeight="1">
      <c r="A755" s="563"/>
      <c r="B755" s="449"/>
      <c r="C755" s="438"/>
      <c r="D755" s="440"/>
      <c r="E755" s="442"/>
      <c r="F755" s="443"/>
      <c r="G755" s="444"/>
      <c r="H755" s="448"/>
    </row>
    <row r="756" spans="1:8" ht="18" customHeight="1">
      <c r="A756" s="563"/>
      <c r="B756" s="449"/>
      <c r="C756" s="438"/>
      <c r="D756" s="440"/>
      <c r="E756" s="442"/>
      <c r="F756" s="443"/>
      <c r="G756" s="444"/>
      <c r="H756" s="448"/>
    </row>
    <row r="757" spans="1:8" ht="18" customHeight="1">
      <c r="A757" s="563"/>
      <c r="B757" s="449"/>
      <c r="C757" s="438"/>
      <c r="D757" s="440"/>
      <c r="E757" s="442"/>
      <c r="F757" s="443"/>
      <c r="G757" s="444"/>
      <c r="H757" s="448"/>
    </row>
    <row r="758" spans="1:8" ht="18" customHeight="1">
      <c r="A758" s="563"/>
      <c r="B758" s="449"/>
      <c r="C758" s="438"/>
      <c r="D758" s="440"/>
      <c r="E758" s="442"/>
      <c r="F758" s="443"/>
      <c r="G758" s="444"/>
      <c r="H758" s="448"/>
    </row>
    <row r="759" spans="1:8" ht="18" customHeight="1">
      <c r="A759" s="563"/>
      <c r="B759" s="449"/>
      <c r="C759" s="438"/>
      <c r="D759" s="440"/>
      <c r="E759" s="442"/>
      <c r="F759" s="443"/>
      <c r="G759" s="444"/>
      <c r="H759" s="448"/>
    </row>
    <row r="760" spans="1:8" ht="18" customHeight="1">
      <c r="A760" s="563"/>
      <c r="B760" s="449"/>
      <c r="C760" s="438"/>
      <c r="D760" s="440"/>
      <c r="E760" s="442"/>
      <c r="F760" s="443"/>
      <c r="G760" s="444"/>
      <c r="H760" s="448"/>
    </row>
    <row r="761" spans="1:8" ht="18" customHeight="1">
      <c r="A761" s="563"/>
      <c r="B761" s="449"/>
      <c r="C761" s="438"/>
      <c r="D761" s="440"/>
      <c r="E761" s="442"/>
      <c r="F761" s="443"/>
      <c r="G761" s="444"/>
      <c r="H761" s="448"/>
    </row>
    <row r="762" spans="1:8" ht="18" customHeight="1">
      <c r="A762" s="563"/>
      <c r="B762" s="449"/>
      <c r="C762" s="438"/>
      <c r="D762" s="440"/>
      <c r="E762" s="442"/>
      <c r="F762" s="443"/>
      <c r="G762" s="444"/>
      <c r="H762" s="448"/>
    </row>
    <row r="763" spans="1:8" ht="18" customHeight="1">
      <c r="A763" s="563"/>
      <c r="B763" s="449"/>
      <c r="C763" s="438"/>
      <c r="D763" s="440"/>
      <c r="E763" s="442"/>
      <c r="F763" s="443"/>
      <c r="G763" s="444"/>
      <c r="H763" s="448"/>
    </row>
    <row r="764" spans="1:8" ht="18" customHeight="1">
      <c r="A764" s="563"/>
      <c r="B764" s="449"/>
      <c r="C764" s="438"/>
      <c r="D764" s="440"/>
      <c r="E764" s="442"/>
      <c r="F764" s="443"/>
      <c r="G764" s="444"/>
      <c r="H764" s="448"/>
    </row>
    <row r="765" spans="1:8" ht="18" customHeight="1">
      <c r="A765" s="563"/>
      <c r="B765" s="449"/>
      <c r="C765" s="438"/>
      <c r="D765" s="440"/>
      <c r="E765" s="442"/>
      <c r="F765" s="443"/>
      <c r="G765" s="444"/>
      <c r="H765" s="448"/>
    </row>
    <row r="766" spans="1:8" ht="18" customHeight="1">
      <c r="A766" s="563"/>
      <c r="B766" s="449"/>
      <c r="C766" s="438"/>
      <c r="D766" s="440"/>
      <c r="E766" s="442"/>
      <c r="F766" s="443"/>
      <c r="G766" s="444"/>
      <c r="H766" s="448"/>
    </row>
    <row r="767" spans="1:8" ht="18" customHeight="1">
      <c r="A767" s="563"/>
      <c r="B767" s="449"/>
      <c r="C767" s="438"/>
      <c r="D767" s="440"/>
      <c r="E767" s="442"/>
      <c r="F767" s="443"/>
      <c r="G767" s="444"/>
      <c r="H767" s="448"/>
    </row>
    <row r="768" spans="1:8" ht="18" customHeight="1">
      <c r="A768" s="563"/>
      <c r="B768" s="449"/>
      <c r="C768" s="438"/>
      <c r="D768" s="440"/>
      <c r="E768" s="442"/>
      <c r="F768" s="443"/>
      <c r="G768" s="444"/>
      <c r="H768" s="448"/>
    </row>
    <row r="769" spans="1:8" ht="18" customHeight="1">
      <c r="A769" s="563"/>
      <c r="B769" s="449"/>
      <c r="C769" s="438"/>
      <c r="D769" s="440"/>
      <c r="E769" s="442"/>
      <c r="F769" s="443"/>
      <c r="G769" s="444"/>
      <c r="H769" s="448"/>
    </row>
    <row r="770" spans="1:8" ht="18" customHeight="1">
      <c r="A770" s="563"/>
      <c r="B770" s="449"/>
      <c r="C770" s="438"/>
      <c r="D770" s="440"/>
      <c r="E770" s="442"/>
      <c r="F770" s="443"/>
      <c r="G770" s="444"/>
      <c r="H770" s="448"/>
    </row>
    <row r="771" spans="1:8" ht="18" customHeight="1">
      <c r="A771" s="563"/>
      <c r="B771" s="449"/>
      <c r="C771" s="438"/>
      <c r="D771" s="440"/>
      <c r="E771" s="442"/>
      <c r="F771" s="443"/>
      <c r="G771" s="444"/>
      <c r="H771" s="448"/>
    </row>
    <row r="772" spans="1:8" ht="18" customHeight="1">
      <c r="A772" s="563"/>
      <c r="B772" s="449"/>
      <c r="C772" s="438"/>
      <c r="D772" s="440"/>
      <c r="E772" s="442"/>
      <c r="F772" s="443"/>
      <c r="G772" s="444"/>
      <c r="H772" s="448"/>
    </row>
    <row r="773" spans="1:8" ht="18" customHeight="1">
      <c r="A773" s="563"/>
      <c r="B773" s="449"/>
      <c r="C773" s="438"/>
      <c r="D773" s="440"/>
      <c r="E773" s="442"/>
      <c r="F773" s="443"/>
      <c r="G773" s="444"/>
      <c r="H773" s="448"/>
    </row>
    <row r="774" spans="1:8" ht="18" customHeight="1">
      <c r="A774" s="563"/>
      <c r="B774" s="449"/>
      <c r="C774" s="438"/>
      <c r="D774" s="440"/>
      <c r="E774" s="442"/>
      <c r="F774" s="443"/>
      <c r="G774" s="444"/>
      <c r="H774" s="448"/>
    </row>
    <row r="775" spans="1:8" ht="18" customHeight="1">
      <c r="A775" s="563"/>
      <c r="B775" s="449"/>
      <c r="C775" s="438"/>
      <c r="D775" s="440"/>
      <c r="E775" s="442"/>
      <c r="F775" s="443"/>
      <c r="G775" s="444"/>
      <c r="H775" s="448"/>
    </row>
    <row r="776" spans="1:8" ht="18" customHeight="1">
      <c r="A776" s="563"/>
      <c r="B776" s="449"/>
      <c r="C776" s="438"/>
      <c r="D776" s="440"/>
      <c r="E776" s="442"/>
      <c r="F776" s="443"/>
      <c r="G776" s="444"/>
      <c r="H776" s="448"/>
    </row>
    <row r="777" spans="1:8" ht="18" customHeight="1">
      <c r="A777" s="563"/>
      <c r="B777" s="449"/>
      <c r="C777" s="438"/>
      <c r="D777" s="440"/>
      <c r="E777" s="442"/>
      <c r="F777" s="443"/>
      <c r="G777" s="444"/>
      <c r="H777" s="448"/>
    </row>
    <row r="778" spans="1:8" ht="18" customHeight="1">
      <c r="A778" s="563"/>
      <c r="B778" s="449"/>
      <c r="C778" s="438"/>
      <c r="D778" s="440"/>
      <c r="E778" s="442"/>
      <c r="F778" s="443"/>
      <c r="G778" s="444"/>
      <c r="H778" s="448"/>
    </row>
    <row r="779" spans="1:8" ht="18" customHeight="1">
      <c r="A779" s="563"/>
      <c r="B779" s="449"/>
      <c r="C779" s="438"/>
      <c r="D779" s="440"/>
      <c r="E779" s="442"/>
      <c r="F779" s="443"/>
      <c r="G779" s="444"/>
      <c r="H779" s="448"/>
    </row>
    <row r="780" spans="1:8" ht="18" customHeight="1">
      <c r="A780" s="563"/>
      <c r="B780" s="449"/>
      <c r="C780" s="438"/>
      <c r="D780" s="440"/>
      <c r="E780" s="442"/>
      <c r="F780" s="443"/>
      <c r="G780" s="444"/>
      <c r="H780" s="448"/>
    </row>
    <row r="781" spans="1:8" ht="18" customHeight="1">
      <c r="A781" s="563"/>
      <c r="B781" s="449"/>
      <c r="C781" s="438"/>
      <c r="D781" s="440"/>
      <c r="E781" s="442"/>
      <c r="F781" s="443"/>
      <c r="G781" s="444"/>
      <c r="H781" s="448"/>
    </row>
    <row r="782" spans="1:8" ht="18" customHeight="1">
      <c r="A782" s="563"/>
      <c r="B782" s="449"/>
      <c r="C782" s="438"/>
      <c r="D782" s="440"/>
      <c r="E782" s="442"/>
      <c r="F782" s="443"/>
      <c r="G782" s="444"/>
      <c r="H782" s="448"/>
    </row>
    <row r="783" spans="1:8" ht="18" customHeight="1">
      <c r="A783" s="563"/>
      <c r="B783" s="449"/>
      <c r="C783" s="438"/>
      <c r="D783" s="440"/>
      <c r="E783" s="442"/>
      <c r="F783" s="443"/>
      <c r="G783" s="444"/>
      <c r="H783" s="448"/>
    </row>
    <row r="784" spans="1:8" ht="18" customHeight="1">
      <c r="A784" s="563"/>
      <c r="B784" s="449"/>
      <c r="C784" s="438"/>
      <c r="D784" s="440"/>
      <c r="E784" s="442"/>
      <c r="F784" s="443"/>
      <c r="G784" s="444"/>
      <c r="H784" s="448"/>
    </row>
    <row r="785" spans="1:8" ht="18" customHeight="1">
      <c r="A785" s="563"/>
      <c r="B785" s="449"/>
      <c r="C785" s="438"/>
      <c r="D785" s="440"/>
      <c r="E785" s="442"/>
      <c r="F785" s="443"/>
      <c r="G785" s="444"/>
      <c r="H785" s="448"/>
    </row>
    <row r="786" spans="1:8" ht="18" customHeight="1">
      <c r="A786" s="563"/>
      <c r="B786" s="449"/>
      <c r="C786" s="438"/>
      <c r="D786" s="440"/>
      <c r="E786" s="442"/>
      <c r="F786" s="443"/>
      <c r="G786" s="444"/>
      <c r="H786" s="448"/>
    </row>
    <row r="787" spans="1:8" ht="18" customHeight="1">
      <c r="A787" s="563"/>
      <c r="B787" s="449"/>
      <c r="C787" s="438"/>
      <c r="D787" s="440"/>
      <c r="E787" s="442"/>
      <c r="F787" s="443"/>
      <c r="G787" s="444"/>
      <c r="H787" s="448"/>
    </row>
    <row r="788" spans="1:8" ht="18" customHeight="1">
      <c r="A788" s="563"/>
      <c r="B788" s="449"/>
      <c r="C788" s="438"/>
      <c r="D788" s="440"/>
      <c r="E788" s="442"/>
      <c r="F788" s="443"/>
      <c r="G788" s="444"/>
      <c r="H788" s="448"/>
    </row>
    <row r="789" spans="1:8" ht="18" customHeight="1">
      <c r="A789" s="563"/>
      <c r="B789" s="449"/>
      <c r="C789" s="438"/>
      <c r="D789" s="440"/>
      <c r="E789" s="442"/>
      <c r="F789" s="443"/>
      <c r="G789" s="444"/>
      <c r="H789" s="448"/>
    </row>
    <row r="790" spans="1:8" ht="18" customHeight="1">
      <c r="A790" s="563"/>
      <c r="B790" s="449"/>
      <c r="C790" s="438"/>
      <c r="D790" s="440"/>
      <c r="E790" s="442"/>
      <c r="F790" s="443"/>
      <c r="G790" s="444"/>
      <c r="H790" s="448"/>
    </row>
    <row r="791" spans="1:8" ht="18" customHeight="1">
      <c r="A791" s="563"/>
      <c r="B791" s="449"/>
      <c r="C791" s="438"/>
      <c r="D791" s="440"/>
      <c r="E791" s="442"/>
      <c r="F791" s="443"/>
      <c r="G791" s="444"/>
      <c r="H791" s="448"/>
    </row>
    <row r="792" spans="1:8" ht="18" customHeight="1">
      <c r="A792" s="563"/>
      <c r="B792" s="449"/>
      <c r="C792" s="438"/>
      <c r="D792" s="440"/>
      <c r="E792" s="442"/>
      <c r="F792" s="443"/>
      <c r="G792" s="444"/>
      <c r="H792" s="448"/>
    </row>
    <row r="793" spans="1:8" ht="18" customHeight="1">
      <c r="A793" s="563"/>
      <c r="B793" s="449"/>
      <c r="C793" s="438"/>
      <c r="D793" s="440"/>
      <c r="E793" s="442"/>
      <c r="F793" s="443"/>
      <c r="G793" s="444"/>
      <c r="H793" s="448"/>
    </row>
    <row r="794" spans="1:8" ht="18" customHeight="1">
      <c r="A794" s="563"/>
      <c r="B794" s="449"/>
      <c r="C794" s="438"/>
      <c r="D794" s="440"/>
      <c r="E794" s="442"/>
      <c r="F794" s="443"/>
      <c r="G794" s="444"/>
      <c r="H794" s="448"/>
    </row>
    <row r="795" spans="1:8" ht="18" customHeight="1">
      <c r="A795" s="563"/>
      <c r="B795" s="449"/>
      <c r="C795" s="438"/>
      <c r="D795" s="440"/>
      <c r="E795" s="442"/>
      <c r="F795" s="443"/>
      <c r="G795" s="444"/>
      <c r="H795" s="448"/>
    </row>
    <row r="796" spans="1:8" ht="18" customHeight="1">
      <c r="A796" s="563"/>
      <c r="B796" s="449"/>
      <c r="C796" s="438"/>
      <c r="D796" s="440"/>
      <c r="E796" s="442"/>
      <c r="F796" s="443"/>
      <c r="G796" s="444"/>
      <c r="H796" s="448"/>
    </row>
    <row r="797" spans="1:8" ht="18" customHeight="1">
      <c r="A797" s="563"/>
      <c r="B797" s="449"/>
      <c r="C797" s="438"/>
      <c r="D797" s="440"/>
      <c r="E797" s="442"/>
      <c r="F797" s="443"/>
      <c r="G797" s="444"/>
      <c r="H797" s="448"/>
    </row>
    <row r="798" spans="1:8" ht="18" customHeight="1">
      <c r="A798" s="563"/>
      <c r="B798" s="449"/>
      <c r="C798" s="438"/>
      <c r="D798" s="440"/>
      <c r="E798" s="442"/>
      <c r="F798" s="443"/>
      <c r="G798" s="444"/>
      <c r="H798" s="448"/>
    </row>
    <row r="799" spans="1:8" ht="18" customHeight="1">
      <c r="A799" s="563"/>
      <c r="B799" s="449"/>
      <c r="C799" s="438"/>
      <c r="D799" s="440"/>
      <c r="E799" s="442"/>
      <c r="F799" s="443"/>
      <c r="G799" s="444"/>
      <c r="H799" s="448"/>
    </row>
    <row r="800" spans="1:8" ht="18" customHeight="1">
      <c r="A800" s="563"/>
      <c r="B800" s="449"/>
      <c r="C800" s="438"/>
      <c r="D800" s="440"/>
      <c r="E800" s="442"/>
      <c r="F800" s="443"/>
      <c r="G800" s="444"/>
      <c r="H800" s="448"/>
    </row>
    <row r="801" spans="1:8" ht="18" customHeight="1">
      <c r="A801" s="563"/>
      <c r="B801" s="449"/>
      <c r="C801" s="438"/>
      <c r="D801" s="440"/>
      <c r="E801" s="442"/>
      <c r="F801" s="443"/>
      <c r="G801" s="444"/>
      <c r="H801" s="448"/>
    </row>
    <row r="802" spans="1:8" ht="18" customHeight="1">
      <c r="A802" s="563"/>
      <c r="B802" s="449"/>
      <c r="C802" s="438"/>
      <c r="D802" s="440"/>
      <c r="E802" s="442"/>
      <c r="F802" s="443"/>
      <c r="G802" s="444"/>
      <c r="H802" s="448"/>
    </row>
    <row r="803" spans="1:8" ht="18" customHeight="1">
      <c r="A803" s="563"/>
      <c r="B803" s="449"/>
      <c r="C803" s="438"/>
      <c r="D803" s="440"/>
      <c r="E803" s="442"/>
      <c r="F803" s="443"/>
      <c r="G803" s="444"/>
      <c r="H803" s="448"/>
    </row>
    <row r="804" spans="1:8" ht="18" customHeight="1">
      <c r="A804" s="563"/>
      <c r="B804" s="449"/>
      <c r="C804" s="438"/>
      <c r="D804" s="440"/>
      <c r="E804" s="442"/>
      <c r="F804" s="443"/>
      <c r="G804" s="444"/>
      <c r="H804" s="448"/>
    </row>
    <row r="805" spans="1:8" ht="18" customHeight="1">
      <c r="A805" s="563"/>
      <c r="B805" s="449"/>
      <c r="C805" s="438"/>
      <c r="D805" s="440"/>
      <c r="E805" s="442"/>
      <c r="F805" s="443"/>
      <c r="G805" s="444"/>
      <c r="H805" s="448"/>
    </row>
    <row r="806" spans="1:8" ht="18" customHeight="1">
      <c r="A806" s="563"/>
      <c r="B806" s="449"/>
      <c r="C806" s="438"/>
      <c r="D806" s="440"/>
      <c r="E806" s="442"/>
      <c r="F806" s="443"/>
      <c r="G806" s="444"/>
      <c r="H806" s="448"/>
    </row>
    <row r="807" spans="1:8" ht="18" customHeight="1">
      <c r="A807" s="563"/>
      <c r="B807" s="449"/>
      <c r="C807" s="438"/>
      <c r="D807" s="440"/>
      <c r="E807" s="442"/>
      <c r="F807" s="443"/>
      <c r="G807" s="444"/>
      <c r="H807" s="448"/>
    </row>
    <row r="808" spans="1:8" ht="18" customHeight="1">
      <c r="A808" s="563"/>
      <c r="B808" s="449"/>
      <c r="C808" s="438"/>
      <c r="D808" s="440"/>
      <c r="E808" s="442"/>
      <c r="F808" s="443"/>
      <c r="G808" s="444"/>
      <c r="H808" s="448"/>
    </row>
    <row r="809" spans="1:8" ht="18" customHeight="1">
      <c r="A809" s="563"/>
      <c r="B809" s="449"/>
      <c r="C809" s="438"/>
      <c r="D809" s="440"/>
      <c r="E809" s="442"/>
      <c r="F809" s="443"/>
      <c r="G809" s="444"/>
      <c r="H809" s="448"/>
    </row>
    <row r="810" spans="1:8" ht="18" customHeight="1">
      <c r="A810" s="563"/>
      <c r="B810" s="449"/>
      <c r="C810" s="438"/>
      <c r="D810" s="440"/>
      <c r="E810" s="442"/>
      <c r="F810" s="443"/>
      <c r="G810" s="444"/>
      <c r="H810" s="448"/>
    </row>
    <row r="811" spans="1:8" ht="18" customHeight="1">
      <c r="A811" s="563"/>
      <c r="B811" s="449"/>
      <c r="C811" s="438"/>
      <c r="D811" s="440"/>
      <c r="E811" s="442"/>
      <c r="F811" s="443"/>
      <c r="G811" s="444"/>
      <c r="H811" s="448"/>
    </row>
    <row r="812" spans="1:8" ht="18" customHeight="1">
      <c r="A812" s="563"/>
      <c r="B812" s="449"/>
      <c r="C812" s="438"/>
      <c r="D812" s="440"/>
      <c r="E812" s="442"/>
      <c r="F812" s="443"/>
      <c r="G812" s="444"/>
      <c r="H812" s="448"/>
    </row>
    <row r="813" spans="1:8" ht="18" customHeight="1">
      <c r="A813" s="563"/>
      <c r="B813" s="449"/>
      <c r="C813" s="438"/>
      <c r="D813" s="440"/>
      <c r="E813" s="442"/>
      <c r="F813" s="443"/>
      <c r="G813" s="444"/>
      <c r="H813" s="448"/>
    </row>
    <row r="814" spans="1:8" ht="18" customHeight="1">
      <c r="A814" s="563"/>
      <c r="B814" s="449"/>
      <c r="C814" s="438"/>
      <c r="D814" s="440"/>
      <c r="E814" s="442"/>
      <c r="F814" s="443"/>
      <c r="G814" s="444"/>
      <c r="H814" s="448"/>
    </row>
    <row r="815" spans="1:8" ht="18" customHeight="1">
      <c r="A815" s="563"/>
      <c r="B815" s="449"/>
      <c r="C815" s="438"/>
      <c r="D815" s="440"/>
      <c r="E815" s="442"/>
      <c r="F815" s="443"/>
      <c r="G815" s="444"/>
      <c r="H815" s="448"/>
    </row>
    <row r="816" spans="1:8" ht="18" customHeight="1">
      <c r="A816" s="563"/>
      <c r="B816" s="449"/>
      <c r="C816" s="438"/>
      <c r="D816" s="440"/>
      <c r="E816" s="442"/>
      <c r="F816" s="443"/>
      <c r="G816" s="444"/>
      <c r="H816" s="448"/>
    </row>
    <row r="817" spans="1:8" ht="18" customHeight="1">
      <c r="A817" s="563"/>
      <c r="B817" s="449"/>
      <c r="C817" s="438"/>
      <c r="D817" s="440"/>
      <c r="E817" s="442"/>
      <c r="F817" s="443"/>
      <c r="G817" s="444"/>
      <c r="H817" s="448"/>
    </row>
    <row r="818" spans="1:8" ht="18" customHeight="1">
      <c r="A818" s="563"/>
      <c r="B818" s="449"/>
      <c r="C818" s="438"/>
      <c r="D818" s="440"/>
      <c r="E818" s="442"/>
      <c r="F818" s="443"/>
      <c r="G818" s="444"/>
      <c r="H818" s="448"/>
    </row>
    <row r="819" spans="1:8" ht="18" customHeight="1">
      <c r="A819" s="563"/>
      <c r="B819" s="449"/>
      <c r="C819" s="438"/>
      <c r="D819" s="440"/>
      <c r="E819" s="442"/>
      <c r="F819" s="443"/>
      <c r="G819" s="444"/>
      <c r="H819" s="448"/>
    </row>
    <row r="820" spans="1:8" ht="18" customHeight="1">
      <c r="A820" s="563"/>
      <c r="B820" s="449"/>
      <c r="C820" s="438"/>
      <c r="D820" s="440"/>
      <c r="E820" s="442"/>
      <c r="F820" s="443"/>
      <c r="G820" s="444"/>
      <c r="H820" s="448"/>
    </row>
    <row r="821" spans="1:8" ht="18" customHeight="1">
      <c r="A821" s="563"/>
      <c r="B821" s="449"/>
      <c r="C821" s="438"/>
      <c r="D821" s="440"/>
      <c r="E821" s="442"/>
      <c r="F821" s="443"/>
      <c r="G821" s="444"/>
      <c r="H821" s="448"/>
    </row>
    <row r="822" spans="1:8" ht="18" customHeight="1">
      <c r="A822" s="563"/>
      <c r="B822" s="449"/>
      <c r="C822" s="438"/>
      <c r="D822" s="440"/>
      <c r="E822" s="442"/>
      <c r="F822" s="443"/>
      <c r="G822" s="444"/>
      <c r="H822" s="448"/>
    </row>
    <row r="823" spans="1:8" ht="18" customHeight="1">
      <c r="A823" s="563"/>
      <c r="B823" s="449"/>
      <c r="C823" s="438"/>
      <c r="D823" s="440"/>
      <c r="E823" s="442"/>
      <c r="F823" s="443"/>
      <c r="G823" s="444"/>
      <c r="H823" s="448"/>
    </row>
    <row r="824" spans="1:8" ht="18" customHeight="1">
      <c r="A824" s="563"/>
      <c r="B824" s="449"/>
      <c r="C824" s="438"/>
      <c r="D824" s="440"/>
      <c r="E824" s="442"/>
      <c r="F824" s="443"/>
      <c r="G824" s="444"/>
      <c r="H824" s="448"/>
    </row>
    <row r="825" spans="1:8" ht="18" customHeight="1">
      <c r="A825" s="563"/>
      <c r="B825" s="449"/>
      <c r="C825" s="438"/>
      <c r="D825" s="440"/>
      <c r="E825" s="442"/>
      <c r="F825" s="443"/>
      <c r="G825" s="444"/>
      <c r="H825" s="448"/>
    </row>
    <row r="826" spans="1:8" ht="18" customHeight="1">
      <c r="A826" s="563"/>
      <c r="B826" s="449"/>
      <c r="C826" s="438"/>
      <c r="D826" s="440"/>
      <c r="E826" s="442"/>
      <c r="F826" s="443"/>
      <c r="G826" s="444"/>
      <c r="H826" s="448"/>
    </row>
    <row r="827" spans="1:8" ht="18" customHeight="1">
      <c r="A827" s="563"/>
      <c r="B827" s="449"/>
      <c r="C827" s="438"/>
      <c r="D827" s="440"/>
      <c r="E827" s="442"/>
      <c r="F827" s="443"/>
      <c r="G827" s="444"/>
      <c r="H827" s="448"/>
    </row>
    <row r="828" spans="1:8" ht="18" customHeight="1">
      <c r="A828" s="563"/>
      <c r="B828" s="449"/>
      <c r="C828" s="438"/>
      <c r="D828" s="440"/>
      <c r="E828" s="442"/>
      <c r="F828" s="443"/>
      <c r="G828" s="444"/>
      <c r="H828" s="448"/>
    </row>
    <row r="829" spans="1:8" ht="18" customHeight="1">
      <c r="A829" s="563"/>
      <c r="B829" s="449"/>
      <c r="C829" s="438"/>
      <c r="D829" s="440"/>
      <c r="E829" s="442"/>
      <c r="F829" s="443"/>
      <c r="G829" s="444"/>
      <c r="H829" s="448"/>
    </row>
    <row r="830" spans="1:8" ht="18" customHeight="1">
      <c r="A830" s="563"/>
      <c r="B830" s="449"/>
      <c r="C830" s="438"/>
      <c r="D830" s="440"/>
      <c r="E830" s="442"/>
      <c r="F830" s="443"/>
      <c r="G830" s="444"/>
      <c r="H830" s="448"/>
    </row>
    <row r="831" spans="1:8" ht="18" customHeight="1">
      <c r="A831" s="563"/>
      <c r="B831" s="449"/>
      <c r="C831" s="438"/>
      <c r="D831" s="440"/>
      <c r="E831" s="442"/>
      <c r="F831" s="443"/>
      <c r="G831" s="444"/>
      <c r="H831" s="448"/>
    </row>
    <row r="832" spans="1:8" ht="18" customHeight="1">
      <c r="A832" s="563"/>
      <c r="B832" s="449"/>
      <c r="C832" s="438"/>
      <c r="D832" s="440"/>
      <c r="E832" s="442"/>
      <c r="F832" s="443"/>
      <c r="G832" s="444"/>
      <c r="H832" s="448"/>
    </row>
    <row r="833" spans="1:8" ht="18" customHeight="1">
      <c r="A833" s="563"/>
      <c r="B833" s="449"/>
      <c r="C833" s="438"/>
      <c r="D833" s="440"/>
      <c r="E833" s="442"/>
      <c r="F833" s="443"/>
      <c r="G833" s="444"/>
      <c r="H833" s="448"/>
    </row>
    <row r="834" spans="1:8" ht="18" customHeight="1">
      <c r="A834" s="563"/>
      <c r="B834" s="449"/>
      <c r="C834" s="438"/>
      <c r="D834" s="440"/>
      <c r="E834" s="442"/>
      <c r="F834" s="443"/>
      <c r="G834" s="444"/>
      <c r="H834" s="448"/>
    </row>
    <row r="835" spans="1:8" ht="18" customHeight="1">
      <c r="A835" s="563"/>
      <c r="B835" s="449"/>
      <c r="C835" s="438"/>
      <c r="D835" s="440"/>
      <c r="E835" s="442"/>
      <c r="F835" s="443"/>
      <c r="G835" s="444"/>
      <c r="H835" s="448"/>
    </row>
    <row r="836" spans="1:8" ht="18" customHeight="1">
      <c r="A836" s="563"/>
      <c r="B836" s="449"/>
      <c r="C836" s="438"/>
      <c r="D836" s="440"/>
      <c r="E836" s="442"/>
      <c r="F836" s="443"/>
      <c r="G836" s="444"/>
      <c r="H836" s="448"/>
    </row>
    <row r="837" spans="1:8" ht="18" customHeight="1">
      <c r="A837" s="563"/>
      <c r="B837" s="449"/>
      <c r="C837" s="438"/>
      <c r="D837" s="440"/>
      <c r="E837" s="442"/>
      <c r="F837" s="443"/>
      <c r="G837" s="444"/>
      <c r="H837" s="448"/>
    </row>
    <row r="838" spans="1:8" ht="18" customHeight="1">
      <c r="A838" s="563"/>
      <c r="B838" s="449"/>
      <c r="C838" s="438"/>
      <c r="D838" s="440"/>
      <c r="E838" s="442"/>
      <c r="F838" s="443"/>
      <c r="G838" s="444"/>
      <c r="H838" s="448"/>
    </row>
    <row r="839" spans="1:8" ht="18" customHeight="1">
      <c r="A839" s="563"/>
      <c r="B839" s="449"/>
      <c r="C839" s="438"/>
      <c r="D839" s="440"/>
      <c r="E839" s="442"/>
      <c r="F839" s="443"/>
      <c r="G839" s="444"/>
      <c r="H839" s="448"/>
    </row>
    <row r="840" spans="1:8" ht="18" customHeight="1">
      <c r="A840" s="563"/>
      <c r="B840" s="449"/>
      <c r="C840" s="438"/>
      <c r="D840" s="440"/>
      <c r="E840" s="442"/>
      <c r="F840" s="443"/>
      <c r="G840" s="444"/>
      <c r="H840" s="448"/>
    </row>
    <row r="841" spans="1:8" ht="18" customHeight="1">
      <c r="A841" s="563"/>
      <c r="B841" s="449"/>
      <c r="C841" s="438"/>
      <c r="D841" s="440"/>
      <c r="E841" s="442"/>
      <c r="F841" s="443"/>
      <c r="G841" s="444"/>
      <c r="H841" s="448"/>
    </row>
    <row r="842" spans="1:8" ht="18" customHeight="1">
      <c r="A842" s="563"/>
      <c r="B842" s="449"/>
      <c r="C842" s="438"/>
      <c r="D842" s="440"/>
      <c r="E842" s="442"/>
      <c r="F842" s="443"/>
      <c r="G842" s="444"/>
      <c r="H842" s="448"/>
    </row>
    <row r="843" spans="1:8" ht="18" customHeight="1">
      <c r="A843" s="563"/>
      <c r="B843" s="449"/>
      <c r="C843" s="438"/>
      <c r="D843" s="440"/>
      <c r="E843" s="442"/>
      <c r="F843" s="443"/>
      <c r="G843" s="444"/>
      <c r="H843" s="448"/>
    </row>
    <row r="844" spans="1:8" ht="18" customHeight="1">
      <c r="A844" s="563"/>
      <c r="B844" s="449"/>
      <c r="C844" s="438"/>
      <c r="D844" s="440"/>
      <c r="E844" s="442"/>
      <c r="F844" s="443"/>
      <c r="G844" s="444"/>
      <c r="H844" s="448"/>
    </row>
    <row r="845" spans="1:8" ht="18" customHeight="1">
      <c r="A845" s="563"/>
      <c r="B845" s="449"/>
      <c r="C845" s="438"/>
      <c r="D845" s="440"/>
      <c r="E845" s="442"/>
      <c r="F845" s="443"/>
      <c r="G845" s="444"/>
      <c r="H845" s="448"/>
    </row>
    <row r="846" spans="1:8" ht="18" customHeight="1">
      <c r="A846" s="563"/>
      <c r="B846" s="449"/>
      <c r="C846" s="438"/>
      <c r="D846" s="440"/>
      <c r="E846" s="442"/>
      <c r="F846" s="443"/>
      <c r="G846" s="444"/>
      <c r="H846" s="448"/>
    </row>
    <row r="847" spans="1:8" ht="18" customHeight="1">
      <c r="A847" s="563"/>
      <c r="B847" s="449"/>
      <c r="C847" s="438"/>
      <c r="D847" s="440"/>
      <c r="E847" s="442"/>
      <c r="F847" s="443"/>
      <c r="G847" s="444"/>
      <c r="H847" s="448"/>
    </row>
    <row r="848" spans="1:8" ht="18" customHeight="1">
      <c r="A848" s="563"/>
      <c r="B848" s="449"/>
      <c r="C848" s="438"/>
      <c r="D848" s="440"/>
      <c r="E848" s="442"/>
      <c r="F848" s="443"/>
      <c r="G848" s="444"/>
      <c r="H848" s="448"/>
    </row>
    <row r="849" spans="1:8" ht="18" customHeight="1">
      <c r="A849" s="563"/>
      <c r="B849" s="449"/>
      <c r="C849" s="438"/>
      <c r="D849" s="440"/>
      <c r="E849" s="442"/>
      <c r="F849" s="443"/>
      <c r="G849" s="444"/>
      <c r="H849" s="448"/>
    </row>
    <row r="850" spans="1:8" ht="18" customHeight="1">
      <c r="A850" s="563"/>
      <c r="B850" s="449"/>
      <c r="C850" s="438"/>
      <c r="D850" s="440"/>
      <c r="E850" s="442"/>
      <c r="F850" s="443"/>
      <c r="G850" s="444"/>
      <c r="H850" s="448"/>
    </row>
    <row r="851" spans="1:8" ht="18" customHeight="1">
      <c r="A851" s="563"/>
      <c r="B851" s="449"/>
      <c r="C851" s="438"/>
      <c r="D851" s="440"/>
      <c r="E851" s="442"/>
      <c r="F851" s="443"/>
      <c r="G851" s="444"/>
      <c r="H851" s="448"/>
    </row>
    <row r="852" spans="1:8" ht="18" customHeight="1">
      <c r="A852" s="563"/>
      <c r="B852" s="449"/>
      <c r="C852" s="438"/>
      <c r="D852" s="440"/>
      <c r="E852" s="442"/>
      <c r="F852" s="443"/>
      <c r="G852" s="444"/>
      <c r="H852" s="448"/>
    </row>
    <row r="853" spans="1:8" ht="18" customHeight="1">
      <c r="A853" s="563"/>
      <c r="B853" s="449"/>
      <c r="C853" s="438"/>
      <c r="D853" s="440"/>
      <c r="E853" s="442"/>
      <c r="F853" s="443"/>
      <c r="G853" s="444"/>
      <c r="H853" s="448"/>
    </row>
    <row r="854" spans="1:8" ht="18" customHeight="1">
      <c r="A854" s="563"/>
      <c r="B854" s="449"/>
      <c r="C854" s="438"/>
      <c r="D854" s="440"/>
      <c r="E854" s="442"/>
      <c r="F854" s="443"/>
      <c r="G854" s="444"/>
      <c r="H854" s="448"/>
    </row>
    <row r="855" spans="1:8" ht="18" customHeight="1">
      <c r="A855" s="563"/>
      <c r="B855" s="449"/>
      <c r="C855" s="438"/>
      <c r="D855" s="440"/>
      <c r="E855" s="442"/>
      <c r="F855" s="443"/>
      <c r="G855" s="444"/>
      <c r="H855" s="448"/>
    </row>
    <row r="856" spans="1:8" ht="18" customHeight="1">
      <c r="A856" s="563"/>
      <c r="B856" s="449"/>
      <c r="C856" s="438"/>
      <c r="D856" s="440"/>
      <c r="E856" s="442"/>
      <c r="F856" s="443"/>
      <c r="G856" s="444"/>
      <c r="H856" s="448"/>
    </row>
    <row r="857" spans="1:8" ht="18" customHeight="1">
      <c r="A857" s="563"/>
      <c r="B857" s="449"/>
      <c r="C857" s="438"/>
      <c r="D857" s="440"/>
      <c r="E857" s="442"/>
      <c r="F857" s="443"/>
      <c r="G857" s="444"/>
      <c r="H857" s="448"/>
    </row>
    <row r="858" spans="1:8" ht="18" customHeight="1">
      <c r="A858" s="563"/>
      <c r="B858" s="449"/>
      <c r="C858" s="438"/>
      <c r="D858" s="440"/>
      <c r="E858" s="442"/>
      <c r="F858" s="443"/>
      <c r="G858" s="444"/>
      <c r="H858" s="448"/>
    </row>
    <row r="859" spans="1:8" ht="18" customHeight="1">
      <c r="A859" s="563"/>
      <c r="B859" s="449"/>
      <c r="C859" s="438"/>
      <c r="D859" s="440"/>
      <c r="E859" s="442"/>
      <c r="F859" s="443"/>
      <c r="G859" s="444"/>
      <c r="H859" s="448"/>
    </row>
    <row r="860" spans="1:8" ht="18" customHeight="1">
      <c r="A860" s="563"/>
      <c r="B860" s="449"/>
      <c r="C860" s="438"/>
      <c r="D860" s="440"/>
      <c r="E860" s="442"/>
      <c r="F860" s="443"/>
      <c r="G860" s="444"/>
      <c r="H860" s="448"/>
    </row>
    <row r="861" spans="1:8" ht="18" customHeight="1">
      <c r="A861" s="563"/>
      <c r="B861" s="449"/>
      <c r="C861" s="438"/>
      <c r="D861" s="440"/>
      <c r="E861" s="442"/>
      <c r="F861" s="443"/>
      <c r="G861" s="444"/>
      <c r="H861" s="448"/>
    </row>
    <row r="862" spans="1:8" ht="18" customHeight="1">
      <c r="A862" s="563"/>
      <c r="B862" s="449"/>
      <c r="C862" s="438"/>
      <c r="D862" s="440"/>
      <c r="E862" s="442"/>
      <c r="F862" s="443"/>
      <c r="G862" s="444"/>
      <c r="H862" s="448"/>
    </row>
    <row r="863" spans="1:8" ht="18" customHeight="1">
      <c r="A863" s="563"/>
      <c r="B863" s="449"/>
      <c r="C863" s="438"/>
      <c r="D863" s="440"/>
      <c r="E863" s="442"/>
      <c r="F863" s="443"/>
      <c r="G863" s="444"/>
      <c r="H863" s="448"/>
    </row>
    <row r="864" spans="1:8" ht="18" customHeight="1">
      <c r="A864" s="563"/>
      <c r="B864" s="449"/>
      <c r="C864" s="438"/>
      <c r="D864" s="440"/>
      <c r="E864" s="442"/>
      <c r="F864" s="443"/>
      <c r="G864" s="444"/>
      <c r="H864" s="448"/>
    </row>
    <row r="865" spans="1:8" ht="18" customHeight="1">
      <c r="A865" s="563"/>
      <c r="B865" s="449"/>
      <c r="C865" s="438"/>
      <c r="D865" s="440"/>
      <c r="E865" s="442"/>
      <c r="F865" s="443"/>
      <c r="G865" s="444"/>
      <c r="H865" s="448"/>
    </row>
    <row r="866" spans="1:8" ht="18" customHeight="1">
      <c r="A866" s="563"/>
      <c r="B866" s="449"/>
      <c r="C866" s="438"/>
      <c r="D866" s="440"/>
      <c r="E866" s="442"/>
      <c r="F866" s="443"/>
      <c r="G866" s="444"/>
      <c r="H866" s="448"/>
    </row>
    <row r="867" spans="1:8" ht="18" customHeight="1">
      <c r="A867" s="563"/>
      <c r="B867" s="449"/>
      <c r="C867" s="438"/>
      <c r="D867" s="440"/>
      <c r="E867" s="442"/>
      <c r="F867" s="443"/>
      <c r="G867" s="444"/>
      <c r="H867" s="448"/>
    </row>
    <row r="868" spans="1:8" ht="18" customHeight="1">
      <c r="A868" s="563"/>
      <c r="B868" s="449"/>
      <c r="C868" s="438"/>
      <c r="D868" s="440"/>
      <c r="E868" s="442"/>
      <c r="F868" s="443"/>
      <c r="G868" s="444"/>
      <c r="H868" s="448"/>
    </row>
    <row r="869" spans="1:8" ht="18" customHeight="1">
      <c r="A869" s="563"/>
      <c r="B869" s="449"/>
      <c r="C869" s="438"/>
      <c r="D869" s="440"/>
      <c r="E869" s="442"/>
      <c r="F869" s="443"/>
      <c r="G869" s="444"/>
      <c r="H869" s="448"/>
    </row>
    <row r="870" spans="1:8" ht="18" customHeight="1">
      <c r="A870" s="563"/>
      <c r="B870" s="449"/>
      <c r="C870" s="438"/>
      <c r="D870" s="440"/>
      <c r="E870" s="442"/>
      <c r="F870" s="443"/>
      <c r="G870" s="444"/>
      <c r="H870" s="448"/>
    </row>
    <row r="871" spans="1:8" ht="18" customHeight="1">
      <c r="A871" s="563"/>
      <c r="B871" s="449"/>
      <c r="C871" s="438"/>
      <c r="D871" s="440"/>
      <c r="E871" s="442"/>
      <c r="F871" s="443"/>
      <c r="G871" s="444"/>
      <c r="H871" s="448"/>
    </row>
    <row r="872" spans="1:8" ht="18" customHeight="1">
      <c r="A872" s="563"/>
      <c r="B872" s="449"/>
      <c r="C872" s="438"/>
      <c r="D872" s="440"/>
      <c r="E872" s="442"/>
      <c r="F872" s="443"/>
      <c r="G872" s="444"/>
      <c r="H872" s="448"/>
    </row>
    <row r="873" spans="1:8" ht="18" customHeight="1">
      <c r="A873" s="563"/>
      <c r="B873" s="449"/>
      <c r="C873" s="438"/>
      <c r="D873" s="440"/>
      <c r="E873" s="442"/>
      <c r="F873" s="443"/>
      <c r="G873" s="444"/>
      <c r="H873" s="448"/>
    </row>
    <row r="874" spans="1:8" ht="18" customHeight="1">
      <c r="A874" s="563"/>
      <c r="B874" s="449"/>
      <c r="C874" s="438"/>
      <c r="D874" s="440"/>
      <c r="E874" s="442"/>
      <c r="F874" s="443"/>
      <c r="G874" s="444"/>
      <c r="H874" s="448"/>
    </row>
    <row r="875" spans="1:8" ht="18" customHeight="1">
      <c r="A875" s="563"/>
      <c r="B875" s="449"/>
      <c r="C875" s="438"/>
      <c r="D875" s="440"/>
      <c r="E875" s="442"/>
      <c r="F875" s="443"/>
      <c r="G875" s="444"/>
      <c r="H875" s="448"/>
    </row>
    <row r="876" spans="1:8" ht="18" customHeight="1">
      <c r="A876" s="563"/>
      <c r="B876" s="449"/>
      <c r="C876" s="438"/>
      <c r="D876" s="440"/>
      <c r="E876" s="442"/>
      <c r="F876" s="443"/>
      <c r="G876" s="444"/>
      <c r="H876" s="448"/>
    </row>
    <row r="877" spans="1:8" ht="18" customHeight="1">
      <c r="A877" s="563"/>
      <c r="B877" s="449"/>
      <c r="C877" s="438"/>
      <c r="D877" s="440"/>
      <c r="E877" s="442"/>
      <c r="F877" s="443"/>
      <c r="G877" s="444"/>
      <c r="H877" s="448"/>
    </row>
    <row r="878" spans="1:8" ht="18" customHeight="1">
      <c r="A878" s="563"/>
      <c r="B878" s="449"/>
      <c r="C878" s="438"/>
      <c r="D878" s="440"/>
      <c r="E878" s="442"/>
      <c r="F878" s="443"/>
      <c r="G878" s="444"/>
      <c r="H878" s="448"/>
    </row>
    <row r="879" spans="1:8" ht="18" customHeight="1">
      <c r="A879" s="563"/>
      <c r="B879" s="449"/>
      <c r="C879" s="438"/>
      <c r="D879" s="440"/>
      <c r="E879" s="442"/>
      <c r="F879" s="443"/>
      <c r="G879" s="444"/>
      <c r="H879" s="448"/>
    </row>
    <row r="880" spans="1:8" ht="18" customHeight="1">
      <c r="A880" s="563"/>
      <c r="B880" s="449"/>
      <c r="C880" s="438"/>
      <c r="D880" s="440"/>
      <c r="E880" s="442"/>
      <c r="F880" s="443"/>
      <c r="G880" s="444"/>
      <c r="H880" s="448"/>
    </row>
    <row r="881" spans="1:8" ht="18" customHeight="1">
      <c r="A881" s="563"/>
      <c r="B881" s="449"/>
      <c r="C881" s="438"/>
      <c r="D881" s="440"/>
      <c r="E881" s="442"/>
      <c r="F881" s="443"/>
      <c r="G881" s="444"/>
      <c r="H881" s="448"/>
    </row>
    <row r="882" spans="1:8" ht="18" customHeight="1">
      <c r="A882" s="563"/>
      <c r="B882" s="449"/>
      <c r="C882" s="438"/>
      <c r="D882" s="440"/>
      <c r="E882" s="442"/>
      <c r="F882" s="443"/>
      <c r="G882" s="444"/>
      <c r="H882" s="448"/>
    </row>
    <row r="883" spans="1:8" ht="18" customHeight="1">
      <c r="A883" s="563"/>
      <c r="B883" s="449"/>
      <c r="C883" s="438"/>
      <c r="D883" s="440"/>
      <c r="E883" s="442"/>
      <c r="F883" s="443"/>
      <c r="G883" s="444"/>
      <c r="H883" s="448"/>
    </row>
    <row r="884" spans="1:8" ht="18" customHeight="1">
      <c r="A884" s="563"/>
      <c r="B884" s="449"/>
      <c r="C884" s="438"/>
      <c r="D884" s="440"/>
      <c r="E884" s="442"/>
      <c r="F884" s="443"/>
      <c r="G884" s="444"/>
      <c r="H884" s="448"/>
    </row>
    <row r="885" spans="1:8" ht="18" customHeight="1">
      <c r="A885" s="563"/>
      <c r="B885" s="449"/>
      <c r="C885" s="438"/>
      <c r="D885" s="440"/>
      <c r="E885" s="442"/>
      <c r="F885" s="443"/>
      <c r="G885" s="444"/>
      <c r="H885" s="448"/>
    </row>
    <row r="886" spans="1:8" ht="18" customHeight="1">
      <c r="A886" s="563"/>
      <c r="B886" s="449"/>
      <c r="C886" s="438"/>
      <c r="D886" s="440"/>
      <c r="E886" s="442"/>
      <c r="F886" s="443"/>
      <c r="G886" s="444"/>
      <c r="H886" s="448"/>
    </row>
    <row r="887" spans="1:8" ht="18" customHeight="1">
      <c r="A887" s="563"/>
      <c r="B887" s="449"/>
      <c r="C887" s="438"/>
      <c r="D887" s="440"/>
      <c r="E887" s="442"/>
      <c r="F887" s="443"/>
      <c r="G887" s="444"/>
      <c r="H887" s="448"/>
    </row>
    <row r="888" spans="1:8" ht="18" customHeight="1">
      <c r="A888" s="563"/>
      <c r="B888" s="449"/>
      <c r="C888" s="438"/>
      <c r="D888" s="440"/>
      <c r="E888" s="442"/>
      <c r="F888" s="443"/>
      <c r="G888" s="444"/>
      <c r="H888" s="448"/>
    </row>
    <row r="889" spans="1:8" ht="18" customHeight="1">
      <c r="A889" s="563"/>
      <c r="B889" s="449"/>
      <c r="C889" s="438"/>
      <c r="D889" s="440"/>
      <c r="E889" s="442"/>
      <c r="F889" s="443"/>
      <c r="G889" s="444"/>
      <c r="H889" s="448"/>
    </row>
    <row r="890" spans="1:8" ht="18" customHeight="1">
      <c r="A890" s="563"/>
      <c r="B890" s="449"/>
      <c r="C890" s="438"/>
      <c r="D890" s="440"/>
      <c r="E890" s="442"/>
      <c r="F890" s="443"/>
      <c r="G890" s="444"/>
      <c r="H890" s="448"/>
    </row>
    <row r="891" spans="1:8" ht="18" customHeight="1">
      <c r="A891" s="563"/>
      <c r="B891" s="449"/>
      <c r="C891" s="438"/>
      <c r="D891" s="440"/>
      <c r="E891" s="442"/>
      <c r="F891" s="443"/>
      <c r="G891" s="444"/>
      <c r="H891" s="448"/>
    </row>
    <row r="892" spans="1:8" ht="18" customHeight="1">
      <c r="A892" s="563"/>
      <c r="B892" s="449"/>
      <c r="C892" s="438"/>
      <c r="D892" s="440"/>
      <c r="E892" s="442"/>
      <c r="F892" s="443"/>
      <c r="G892" s="444"/>
      <c r="H892" s="448"/>
    </row>
    <row r="893" spans="1:8" ht="18" customHeight="1">
      <c r="A893" s="563"/>
      <c r="B893" s="449"/>
      <c r="C893" s="438"/>
      <c r="D893" s="440"/>
      <c r="E893" s="442"/>
      <c r="F893" s="443"/>
      <c r="G893" s="444"/>
      <c r="H893" s="448"/>
    </row>
    <row r="894" spans="1:8" ht="18" customHeight="1">
      <c r="A894" s="563"/>
      <c r="B894" s="449"/>
      <c r="C894" s="438"/>
      <c r="D894" s="440"/>
      <c r="E894" s="442"/>
      <c r="F894" s="443"/>
      <c r="G894" s="444"/>
      <c r="H894" s="448"/>
    </row>
    <row r="895" spans="1:8" ht="18" customHeight="1">
      <c r="A895" s="563"/>
      <c r="B895" s="449"/>
      <c r="C895" s="438"/>
      <c r="D895" s="440"/>
      <c r="E895" s="442"/>
      <c r="F895" s="443"/>
      <c r="G895" s="444"/>
      <c r="H895" s="448"/>
    </row>
    <row r="896" spans="1:8" ht="18" customHeight="1">
      <c r="A896" s="563"/>
      <c r="B896" s="449"/>
      <c r="C896" s="438"/>
      <c r="D896" s="440"/>
      <c r="E896" s="442"/>
      <c r="F896" s="443"/>
      <c r="G896" s="444"/>
      <c r="H896" s="448"/>
    </row>
    <row r="897" spans="1:8" ht="18" customHeight="1">
      <c r="A897" s="563"/>
      <c r="B897" s="449"/>
      <c r="C897" s="438"/>
      <c r="D897" s="440"/>
      <c r="E897" s="442"/>
      <c r="F897" s="443"/>
      <c r="G897" s="444"/>
      <c r="H897" s="448"/>
    </row>
    <row r="898" spans="1:8" ht="18" customHeight="1">
      <c r="A898" s="563"/>
      <c r="B898" s="449"/>
      <c r="C898" s="438"/>
      <c r="D898" s="440"/>
      <c r="E898" s="442"/>
      <c r="F898" s="443"/>
      <c r="G898" s="444"/>
      <c r="H898" s="448"/>
    </row>
    <row r="899" spans="1:8" ht="18" customHeight="1">
      <c r="A899" s="563"/>
      <c r="B899" s="449"/>
      <c r="C899" s="438"/>
      <c r="D899" s="440"/>
      <c r="E899" s="442"/>
      <c r="F899" s="443"/>
      <c r="G899" s="444"/>
      <c r="H899" s="448"/>
    </row>
    <row r="900" spans="1:8" ht="18" customHeight="1">
      <c r="A900" s="563"/>
      <c r="B900" s="449"/>
      <c r="C900" s="438"/>
      <c r="D900" s="440"/>
      <c r="E900" s="442"/>
      <c r="F900" s="443"/>
      <c r="G900" s="444"/>
      <c r="H900" s="448"/>
    </row>
    <row r="901" spans="1:8" ht="18" customHeight="1">
      <c r="A901" s="563"/>
      <c r="B901" s="449"/>
      <c r="C901" s="438"/>
      <c r="D901" s="440"/>
      <c r="E901" s="442"/>
      <c r="F901" s="443"/>
      <c r="G901" s="444"/>
      <c r="H901" s="448"/>
    </row>
    <row r="902" spans="1:8" ht="18" customHeight="1">
      <c r="A902" s="563"/>
      <c r="B902" s="449"/>
      <c r="C902" s="438"/>
      <c r="D902" s="440"/>
      <c r="E902" s="442"/>
      <c r="F902" s="443"/>
      <c r="G902" s="444"/>
      <c r="H902" s="448"/>
    </row>
    <row r="903" spans="1:8" ht="18" customHeight="1">
      <c r="A903" s="563"/>
      <c r="B903" s="449"/>
      <c r="C903" s="438"/>
      <c r="D903" s="440"/>
      <c r="E903" s="442"/>
      <c r="F903" s="443"/>
      <c r="G903" s="444"/>
      <c r="H903" s="448"/>
    </row>
    <row r="904" spans="1:8" ht="18" customHeight="1">
      <c r="A904" s="563"/>
      <c r="B904" s="449"/>
      <c r="C904" s="438"/>
      <c r="D904" s="440"/>
      <c r="E904" s="442"/>
      <c r="F904" s="443"/>
      <c r="G904" s="444"/>
      <c r="H904" s="448"/>
    </row>
    <row r="905" spans="1:8" ht="18" customHeight="1">
      <c r="A905" s="563"/>
      <c r="B905" s="449"/>
      <c r="C905" s="438"/>
      <c r="D905" s="440"/>
      <c r="E905" s="442"/>
      <c r="F905" s="443"/>
      <c r="G905" s="444"/>
      <c r="H905" s="448"/>
    </row>
    <row r="906" spans="1:8" ht="18" customHeight="1">
      <c r="A906" s="563"/>
      <c r="B906" s="449"/>
      <c r="C906" s="438"/>
      <c r="D906" s="440"/>
      <c r="E906" s="442"/>
      <c r="F906" s="443"/>
      <c r="G906" s="444"/>
      <c r="H906" s="448"/>
    </row>
    <row r="907" spans="1:8" ht="18" customHeight="1">
      <c r="A907" s="563"/>
      <c r="B907" s="449"/>
      <c r="C907" s="438"/>
      <c r="D907" s="440"/>
      <c r="E907" s="442"/>
      <c r="F907" s="443"/>
      <c r="G907" s="444"/>
      <c r="H907" s="448"/>
    </row>
    <row r="908" spans="1:8" ht="18" customHeight="1">
      <c r="A908" s="563"/>
      <c r="B908" s="449"/>
      <c r="C908" s="438"/>
      <c r="D908" s="440"/>
      <c r="E908" s="442"/>
      <c r="F908" s="443"/>
      <c r="G908" s="444"/>
      <c r="H908" s="448"/>
    </row>
    <row r="909" spans="1:8" ht="18" customHeight="1">
      <c r="A909" s="563"/>
      <c r="B909" s="449"/>
      <c r="C909" s="438"/>
      <c r="D909" s="440"/>
      <c r="E909" s="442"/>
      <c r="F909" s="443"/>
      <c r="G909" s="444"/>
      <c r="H909" s="448"/>
    </row>
    <row r="910" spans="1:8" ht="18" customHeight="1">
      <c r="A910" s="563"/>
      <c r="B910" s="449"/>
      <c r="C910" s="438"/>
      <c r="D910" s="440"/>
      <c r="E910" s="442"/>
      <c r="F910" s="443"/>
      <c r="G910" s="444"/>
      <c r="H910" s="448"/>
    </row>
    <row r="911" spans="1:8" ht="18" customHeight="1">
      <c r="A911" s="563"/>
      <c r="B911" s="449"/>
      <c r="C911" s="438"/>
      <c r="D911" s="440"/>
      <c r="E911" s="442"/>
      <c r="F911" s="443"/>
      <c r="G911" s="444"/>
      <c r="H911" s="448"/>
    </row>
    <row r="912" spans="1:8" ht="18" customHeight="1">
      <c r="A912" s="563"/>
      <c r="B912" s="449"/>
      <c r="C912" s="438"/>
      <c r="D912" s="440"/>
      <c r="E912" s="442"/>
      <c r="F912" s="443"/>
      <c r="G912" s="444"/>
      <c r="H912" s="448"/>
    </row>
    <row r="913" spans="1:8" ht="18" customHeight="1">
      <c r="A913" s="563"/>
      <c r="B913" s="449"/>
      <c r="C913" s="438"/>
      <c r="D913" s="440"/>
      <c r="E913" s="442"/>
      <c r="F913" s="443"/>
      <c r="G913" s="444"/>
      <c r="H913" s="448"/>
    </row>
    <row r="914" spans="1:8" ht="18" customHeight="1">
      <c r="A914" s="563"/>
      <c r="B914" s="449"/>
      <c r="C914" s="438"/>
      <c r="D914" s="440"/>
      <c r="E914" s="442"/>
      <c r="F914" s="443"/>
      <c r="G914" s="444"/>
      <c r="H914" s="448"/>
    </row>
    <row r="915" spans="1:8" ht="18" customHeight="1">
      <c r="A915" s="563"/>
      <c r="B915" s="449"/>
      <c r="C915" s="438"/>
      <c r="D915" s="440"/>
      <c r="E915" s="442"/>
      <c r="F915" s="443"/>
      <c r="G915" s="444"/>
      <c r="H915" s="448"/>
    </row>
    <row r="916" spans="1:8" ht="18" customHeight="1">
      <c r="A916" s="563"/>
      <c r="B916" s="449"/>
      <c r="C916" s="438"/>
      <c r="D916" s="440"/>
      <c r="E916" s="442"/>
      <c r="F916" s="443"/>
      <c r="G916" s="444"/>
      <c r="H916" s="448"/>
    </row>
    <row r="917" spans="1:8" ht="18" customHeight="1">
      <c r="A917" s="563"/>
      <c r="B917" s="449"/>
      <c r="C917" s="438"/>
      <c r="D917" s="440"/>
      <c r="E917" s="442"/>
      <c r="F917" s="443"/>
      <c r="G917" s="444"/>
      <c r="H917" s="448"/>
    </row>
    <row r="918" spans="1:8" ht="18" customHeight="1">
      <c r="A918" s="563"/>
      <c r="B918" s="449"/>
      <c r="C918" s="438"/>
      <c r="D918" s="440"/>
      <c r="E918" s="442"/>
      <c r="F918" s="443"/>
      <c r="G918" s="444"/>
      <c r="H918" s="448"/>
    </row>
    <row r="919" spans="1:8" ht="18" customHeight="1">
      <c r="A919" s="563"/>
      <c r="B919" s="449"/>
      <c r="C919" s="438"/>
      <c r="D919" s="440"/>
      <c r="E919" s="442"/>
      <c r="F919" s="443"/>
      <c r="G919" s="444"/>
      <c r="H919" s="448"/>
    </row>
    <row r="920" spans="1:8" ht="18" customHeight="1">
      <c r="A920" s="563"/>
      <c r="B920" s="449"/>
      <c r="C920" s="438"/>
      <c r="D920" s="440"/>
      <c r="E920" s="442"/>
      <c r="F920" s="443"/>
      <c r="G920" s="444"/>
      <c r="H920" s="448"/>
    </row>
    <row r="921" spans="1:8" ht="18" customHeight="1">
      <c r="A921" s="563"/>
      <c r="B921" s="449"/>
      <c r="C921" s="438"/>
      <c r="D921" s="440"/>
      <c r="E921" s="442"/>
      <c r="F921" s="443"/>
      <c r="G921" s="444"/>
      <c r="H921" s="448"/>
    </row>
    <row r="922" spans="1:8" ht="18" customHeight="1">
      <c r="A922" s="563"/>
      <c r="B922" s="449"/>
      <c r="C922" s="438"/>
      <c r="D922" s="440"/>
      <c r="E922" s="442"/>
      <c r="F922" s="443"/>
      <c r="G922" s="444"/>
      <c r="H922" s="448"/>
    </row>
    <row r="923" spans="1:8" ht="18" customHeight="1">
      <c r="A923" s="563"/>
      <c r="B923" s="449"/>
      <c r="C923" s="438"/>
      <c r="D923" s="440"/>
      <c r="E923" s="442"/>
      <c r="F923" s="443"/>
      <c r="G923" s="444"/>
      <c r="H923" s="448"/>
    </row>
    <row r="924" spans="1:8" ht="18" customHeight="1">
      <c r="A924" s="563"/>
      <c r="B924" s="449"/>
      <c r="C924" s="438"/>
      <c r="D924" s="440"/>
      <c r="E924" s="442"/>
      <c r="F924" s="443"/>
      <c r="G924" s="444"/>
      <c r="H924" s="448"/>
    </row>
    <row r="925" spans="1:8" ht="18" customHeight="1">
      <c r="A925" s="563"/>
      <c r="B925" s="449"/>
      <c r="C925" s="438"/>
      <c r="D925" s="440"/>
      <c r="E925" s="442"/>
      <c r="F925" s="443"/>
      <c r="G925" s="444"/>
      <c r="H925" s="448"/>
    </row>
    <row r="926" spans="1:8" ht="18" customHeight="1">
      <c r="A926" s="563"/>
      <c r="B926" s="449"/>
      <c r="C926" s="438"/>
      <c r="D926" s="440"/>
      <c r="E926" s="442"/>
      <c r="F926" s="443"/>
      <c r="G926" s="444"/>
      <c r="H926" s="448"/>
    </row>
    <row r="927" spans="1:8" ht="18" customHeight="1">
      <c r="A927" s="563"/>
      <c r="B927" s="449"/>
      <c r="C927" s="438"/>
      <c r="D927" s="440"/>
      <c r="E927" s="442"/>
      <c r="F927" s="443"/>
      <c r="G927" s="444"/>
      <c r="H927" s="448"/>
    </row>
    <row r="928" spans="1:8" ht="18" customHeight="1">
      <c r="A928" s="563"/>
      <c r="B928" s="449"/>
      <c r="C928" s="438"/>
      <c r="D928" s="440"/>
      <c r="E928" s="442"/>
      <c r="F928" s="443"/>
      <c r="G928" s="444"/>
      <c r="H928" s="448"/>
    </row>
    <row r="929" spans="1:8" ht="18" customHeight="1">
      <c r="A929" s="563"/>
      <c r="B929" s="449"/>
      <c r="C929" s="438"/>
      <c r="D929" s="440"/>
      <c r="E929" s="442"/>
      <c r="F929" s="443"/>
      <c r="G929" s="444"/>
      <c r="H929" s="448"/>
    </row>
    <row r="930" spans="1:8" ht="18" customHeight="1">
      <c r="A930" s="563"/>
      <c r="B930" s="449"/>
      <c r="C930" s="438"/>
      <c r="D930" s="440"/>
      <c r="E930" s="442"/>
      <c r="F930" s="443"/>
      <c r="G930" s="444"/>
      <c r="H930" s="448"/>
    </row>
    <row r="931" spans="1:8" ht="18" customHeight="1">
      <c r="A931" s="563"/>
      <c r="B931" s="449"/>
      <c r="C931" s="438"/>
      <c r="D931" s="440"/>
      <c r="E931" s="442"/>
      <c r="F931" s="443"/>
      <c r="G931" s="444"/>
      <c r="H931" s="448"/>
    </row>
    <row r="932" spans="1:8" ht="18" customHeight="1">
      <c r="A932" s="563"/>
      <c r="B932" s="449"/>
      <c r="C932" s="438"/>
      <c r="D932" s="440"/>
      <c r="E932" s="442"/>
      <c r="F932" s="443"/>
      <c r="G932" s="444"/>
      <c r="H932" s="448"/>
    </row>
    <row r="933" spans="1:8" ht="18" customHeight="1">
      <c r="A933" s="563"/>
      <c r="B933" s="449"/>
      <c r="C933" s="438"/>
      <c r="D933" s="440"/>
      <c r="E933" s="442"/>
      <c r="F933" s="443"/>
      <c r="G933" s="444"/>
      <c r="H933" s="448"/>
    </row>
    <row r="934" spans="1:8" ht="18" customHeight="1">
      <c r="A934" s="563"/>
      <c r="B934" s="449"/>
      <c r="C934" s="438"/>
      <c r="D934" s="440"/>
      <c r="E934" s="442"/>
      <c r="F934" s="443"/>
      <c r="G934" s="444"/>
      <c r="H934" s="448"/>
    </row>
    <row r="935" spans="1:8" ht="18" customHeight="1">
      <c r="A935" s="563"/>
      <c r="B935" s="449"/>
      <c r="C935" s="438"/>
      <c r="D935" s="440"/>
      <c r="E935" s="442"/>
      <c r="F935" s="443"/>
      <c r="G935" s="444"/>
      <c r="H935" s="448"/>
    </row>
    <row r="936" spans="1:8" ht="18" customHeight="1">
      <c r="A936" s="563"/>
      <c r="B936" s="449"/>
      <c r="C936" s="438"/>
      <c r="D936" s="440"/>
      <c r="E936" s="442"/>
      <c r="F936" s="443"/>
      <c r="G936" s="444"/>
      <c r="H936" s="448"/>
    </row>
    <row r="937" spans="1:8" ht="18" customHeight="1">
      <c r="A937" s="563"/>
      <c r="B937" s="449"/>
      <c r="C937" s="438"/>
      <c r="D937" s="440"/>
      <c r="E937" s="442"/>
      <c r="F937" s="443"/>
      <c r="G937" s="444"/>
      <c r="H937" s="448"/>
    </row>
    <row r="938" spans="1:8" ht="18" customHeight="1">
      <c r="A938" s="563"/>
      <c r="B938" s="449"/>
      <c r="C938" s="438"/>
      <c r="D938" s="440"/>
      <c r="E938" s="442"/>
      <c r="F938" s="443"/>
      <c r="G938" s="444"/>
      <c r="H938" s="448"/>
    </row>
    <row r="939" spans="1:8" ht="18" customHeight="1">
      <c r="A939" s="563"/>
      <c r="B939" s="449"/>
      <c r="C939" s="438"/>
      <c r="D939" s="440"/>
      <c r="E939" s="442"/>
      <c r="F939" s="443"/>
      <c r="G939" s="444"/>
      <c r="H939" s="448"/>
    </row>
    <row r="940" spans="1:8" ht="18" customHeight="1">
      <c r="A940" s="563"/>
      <c r="B940" s="449"/>
      <c r="C940" s="438"/>
      <c r="D940" s="440"/>
      <c r="E940" s="442"/>
      <c r="F940" s="443"/>
      <c r="G940" s="444"/>
      <c r="H940" s="448"/>
    </row>
    <row r="941" spans="1:8" ht="18" customHeight="1">
      <c r="A941" s="563"/>
      <c r="B941" s="449"/>
      <c r="C941" s="438"/>
      <c r="D941" s="440"/>
      <c r="E941" s="442"/>
      <c r="F941" s="443"/>
      <c r="G941" s="444"/>
      <c r="H941" s="448"/>
    </row>
    <row r="942" spans="1:8" ht="18" customHeight="1">
      <c r="A942" s="563"/>
      <c r="B942" s="449"/>
      <c r="C942" s="438"/>
      <c r="D942" s="440"/>
      <c r="E942" s="442"/>
      <c r="F942" s="443"/>
      <c r="G942" s="444"/>
      <c r="H942" s="448"/>
    </row>
    <row r="943" spans="1:8" ht="18" customHeight="1">
      <c r="A943" s="563"/>
      <c r="B943" s="449"/>
      <c r="C943" s="438"/>
      <c r="D943" s="440"/>
      <c r="E943" s="442"/>
      <c r="F943" s="443"/>
      <c r="G943" s="444"/>
      <c r="H943" s="448"/>
    </row>
    <row r="944" spans="1:8" ht="18" customHeight="1">
      <c r="A944" s="563"/>
      <c r="B944" s="449"/>
      <c r="C944" s="438"/>
      <c r="D944" s="440"/>
      <c r="E944" s="442"/>
      <c r="F944" s="443"/>
      <c r="G944" s="444"/>
      <c r="H944" s="448"/>
    </row>
    <row r="945" spans="1:8" ht="18" customHeight="1">
      <c r="A945" s="563"/>
      <c r="B945" s="449"/>
      <c r="C945" s="438"/>
      <c r="D945" s="440"/>
      <c r="E945" s="442"/>
      <c r="F945" s="443"/>
      <c r="G945" s="444"/>
      <c r="H945" s="448"/>
    </row>
    <row r="946" spans="1:8" ht="18" customHeight="1">
      <c r="A946" s="563"/>
      <c r="B946" s="449"/>
      <c r="C946" s="438"/>
      <c r="D946" s="440"/>
      <c r="E946" s="442"/>
      <c r="F946" s="443"/>
      <c r="G946" s="444"/>
      <c r="H946" s="448"/>
    </row>
    <row r="947" spans="1:8" ht="18" customHeight="1">
      <c r="A947" s="563"/>
      <c r="B947" s="449"/>
      <c r="C947" s="438"/>
      <c r="D947" s="440"/>
      <c r="E947" s="442"/>
      <c r="F947" s="443"/>
      <c r="G947" s="444"/>
      <c r="H947" s="448"/>
    </row>
    <row r="948" spans="1:8" ht="18" customHeight="1">
      <c r="A948" s="563"/>
      <c r="B948" s="449"/>
      <c r="C948" s="438"/>
      <c r="D948" s="440"/>
      <c r="E948" s="442"/>
      <c r="F948" s="443"/>
      <c r="G948" s="444"/>
      <c r="H948" s="448"/>
    </row>
    <row r="949" spans="1:8" ht="18" customHeight="1">
      <c r="A949" s="563"/>
      <c r="B949" s="449"/>
      <c r="C949" s="438"/>
      <c r="D949" s="440"/>
      <c r="E949" s="442"/>
      <c r="F949" s="443"/>
      <c r="G949" s="444"/>
      <c r="H949" s="448"/>
    </row>
    <row r="950" spans="1:8" ht="18" customHeight="1">
      <c r="A950" s="563"/>
      <c r="B950" s="449"/>
      <c r="C950" s="438"/>
      <c r="D950" s="440"/>
      <c r="E950" s="442"/>
      <c r="F950" s="443"/>
      <c r="G950" s="444"/>
      <c r="H950" s="448"/>
    </row>
    <row r="951" spans="1:8" ht="18" customHeight="1">
      <c r="A951" s="563"/>
      <c r="B951" s="449"/>
      <c r="C951" s="438"/>
      <c r="D951" s="440"/>
      <c r="E951" s="442"/>
      <c r="F951" s="443"/>
      <c r="G951" s="444"/>
      <c r="H951" s="448"/>
    </row>
    <row r="952" spans="1:8" ht="18" customHeight="1">
      <c r="A952" s="563"/>
      <c r="B952" s="449"/>
      <c r="C952" s="438"/>
      <c r="D952" s="440"/>
      <c r="E952" s="442"/>
      <c r="F952" s="443"/>
      <c r="G952" s="444"/>
      <c r="H952" s="448"/>
    </row>
    <row r="953" spans="1:8" ht="18" customHeight="1">
      <c r="A953" s="563"/>
      <c r="B953" s="449"/>
      <c r="C953" s="438"/>
      <c r="D953" s="440"/>
      <c r="E953" s="442"/>
      <c r="F953" s="443"/>
      <c r="G953" s="444"/>
      <c r="H953" s="448"/>
    </row>
    <row r="954" spans="1:8" ht="18" customHeight="1">
      <c r="A954" s="563"/>
      <c r="B954" s="449"/>
      <c r="C954" s="438"/>
      <c r="D954" s="440"/>
      <c r="E954" s="442"/>
      <c r="F954" s="443"/>
      <c r="G954" s="444"/>
      <c r="H954" s="448"/>
    </row>
    <row r="955" spans="1:8" ht="18" customHeight="1">
      <c r="A955" s="563"/>
      <c r="B955" s="449"/>
      <c r="C955" s="438"/>
      <c r="D955" s="440"/>
      <c r="E955" s="442"/>
      <c r="F955" s="443"/>
      <c r="G955" s="444"/>
      <c r="H955" s="448"/>
    </row>
    <row r="956" spans="1:8" ht="18" customHeight="1">
      <c r="A956" s="563"/>
      <c r="B956" s="449"/>
      <c r="C956" s="438"/>
      <c r="D956" s="440"/>
      <c r="E956" s="442"/>
      <c r="F956" s="443"/>
      <c r="G956" s="444"/>
      <c r="H956" s="448"/>
    </row>
    <row r="957" spans="1:8" ht="18" customHeight="1">
      <c r="A957" s="563"/>
      <c r="B957" s="449"/>
      <c r="C957" s="438"/>
      <c r="D957" s="440"/>
      <c r="E957" s="442"/>
      <c r="F957" s="443"/>
      <c r="G957" s="444"/>
      <c r="H957" s="448"/>
    </row>
    <row r="958" spans="1:8" ht="18" customHeight="1">
      <c r="A958" s="563"/>
      <c r="B958" s="449"/>
      <c r="C958" s="438"/>
      <c r="D958" s="440"/>
      <c r="E958" s="442"/>
      <c r="F958" s="443"/>
      <c r="G958" s="444"/>
      <c r="H958" s="448"/>
    </row>
    <row r="959" spans="1:8" ht="18" customHeight="1">
      <c r="A959" s="563"/>
      <c r="B959" s="449"/>
      <c r="C959" s="438"/>
      <c r="D959" s="440"/>
      <c r="E959" s="442"/>
      <c r="F959" s="443"/>
      <c r="G959" s="444"/>
      <c r="H959" s="448"/>
    </row>
    <row r="960" spans="1:8" ht="18" customHeight="1">
      <c r="A960" s="563"/>
      <c r="B960" s="449"/>
      <c r="C960" s="438"/>
      <c r="D960" s="440"/>
      <c r="E960" s="442"/>
      <c r="F960" s="443"/>
      <c r="G960" s="444"/>
      <c r="H960" s="448"/>
    </row>
    <row r="961" spans="1:8" ht="18" customHeight="1">
      <c r="A961" s="563"/>
      <c r="B961" s="449"/>
      <c r="C961" s="438"/>
      <c r="D961" s="440"/>
      <c r="E961" s="442"/>
      <c r="F961" s="443"/>
      <c r="G961" s="444"/>
      <c r="H961" s="448"/>
    </row>
    <row r="962" spans="1:8" ht="18" customHeight="1">
      <c r="A962" s="563"/>
      <c r="B962" s="449"/>
      <c r="C962" s="438"/>
      <c r="D962" s="440"/>
      <c r="E962" s="442"/>
      <c r="F962" s="443"/>
      <c r="G962" s="444"/>
      <c r="H962" s="448"/>
    </row>
    <row r="963" spans="1:8" ht="18" customHeight="1">
      <c r="A963" s="563"/>
      <c r="B963" s="449"/>
      <c r="C963" s="438"/>
      <c r="D963" s="440"/>
      <c r="E963" s="442"/>
      <c r="F963" s="443"/>
      <c r="G963" s="444"/>
      <c r="H963" s="448"/>
    </row>
    <row r="964" spans="1:8" ht="18" customHeight="1">
      <c r="A964" s="563"/>
      <c r="B964" s="449"/>
      <c r="C964" s="438"/>
      <c r="D964" s="440"/>
      <c r="E964" s="442"/>
      <c r="F964" s="443"/>
      <c r="G964" s="444"/>
      <c r="H964" s="448"/>
    </row>
    <row r="965" spans="1:8" ht="18" customHeight="1">
      <c r="A965" s="563"/>
      <c r="B965" s="449"/>
      <c r="C965" s="438"/>
      <c r="D965" s="440"/>
      <c r="E965" s="442"/>
      <c r="F965" s="443"/>
      <c r="G965" s="444"/>
      <c r="H965" s="448"/>
    </row>
    <row r="966" spans="1:8" ht="18" customHeight="1">
      <c r="A966" s="563"/>
      <c r="B966" s="449"/>
      <c r="C966" s="438"/>
      <c r="D966" s="440"/>
      <c r="E966" s="442"/>
      <c r="F966" s="443"/>
      <c r="G966" s="444"/>
      <c r="H966" s="448"/>
    </row>
    <row r="967" spans="1:8" ht="18" customHeight="1">
      <c r="A967" s="563"/>
      <c r="B967" s="449"/>
      <c r="C967" s="438"/>
      <c r="D967" s="440"/>
      <c r="E967" s="442"/>
      <c r="F967" s="443"/>
      <c r="G967" s="444"/>
      <c r="H967" s="448"/>
    </row>
    <row r="968" spans="1:8" ht="18" customHeight="1">
      <c r="A968" s="563"/>
      <c r="B968" s="449"/>
      <c r="C968" s="438"/>
      <c r="D968" s="440"/>
      <c r="E968" s="442"/>
      <c r="F968" s="443"/>
      <c r="G968" s="444"/>
      <c r="H968" s="448"/>
    </row>
    <row r="969" spans="1:8" ht="18" customHeight="1">
      <c r="A969" s="563"/>
      <c r="B969" s="449"/>
      <c r="C969" s="438"/>
      <c r="D969" s="440"/>
      <c r="E969" s="442"/>
      <c r="F969" s="443"/>
      <c r="G969" s="444"/>
      <c r="H969" s="448"/>
    </row>
    <row r="970" spans="1:8" ht="18" customHeight="1">
      <c r="A970" s="563"/>
      <c r="B970" s="449"/>
      <c r="C970" s="438"/>
      <c r="D970" s="440"/>
      <c r="E970" s="442"/>
      <c r="F970" s="443"/>
      <c r="G970" s="444"/>
      <c r="H970" s="448"/>
    </row>
    <row r="971" spans="1:8" ht="18" customHeight="1">
      <c r="A971" s="563"/>
      <c r="B971" s="449"/>
      <c r="C971" s="438"/>
      <c r="D971" s="440"/>
      <c r="E971" s="442"/>
      <c r="F971" s="443"/>
      <c r="G971" s="444"/>
      <c r="H971" s="448"/>
    </row>
    <row r="972" spans="1:8" ht="18" customHeight="1">
      <c r="A972" s="563"/>
      <c r="B972" s="449"/>
      <c r="C972" s="438"/>
      <c r="D972" s="440"/>
      <c r="E972" s="442"/>
      <c r="F972" s="443"/>
      <c r="G972" s="444"/>
      <c r="H972" s="448"/>
    </row>
    <row r="973" spans="1:8" ht="18" customHeight="1">
      <c r="A973" s="563"/>
      <c r="B973" s="449"/>
      <c r="C973" s="438"/>
      <c r="D973" s="440"/>
      <c r="E973" s="442"/>
      <c r="F973" s="443"/>
      <c r="G973" s="444"/>
      <c r="H973" s="448"/>
    </row>
    <row r="974" spans="1:8" ht="18" customHeight="1">
      <c r="A974" s="563"/>
      <c r="B974" s="449"/>
      <c r="C974" s="438"/>
      <c r="D974" s="440"/>
      <c r="E974" s="442"/>
      <c r="F974" s="443"/>
      <c r="G974" s="444"/>
      <c r="H974" s="448"/>
    </row>
    <row r="975" spans="1:8" ht="18" customHeight="1">
      <c r="A975" s="563"/>
      <c r="B975" s="449"/>
      <c r="C975" s="438"/>
      <c r="D975" s="440"/>
      <c r="E975" s="442"/>
      <c r="F975" s="443"/>
      <c r="G975" s="444"/>
      <c r="H975" s="448"/>
    </row>
    <row r="976" spans="1:8" ht="18" customHeight="1">
      <c r="A976" s="563"/>
      <c r="B976" s="449"/>
      <c r="C976" s="438"/>
      <c r="D976" s="440"/>
      <c r="E976" s="442"/>
      <c r="F976" s="443"/>
      <c r="G976" s="444"/>
      <c r="H976" s="448"/>
    </row>
    <row r="977" spans="1:8" ht="18" customHeight="1">
      <c r="A977" s="563"/>
      <c r="B977" s="449"/>
      <c r="C977" s="438"/>
      <c r="D977" s="440"/>
      <c r="E977" s="442"/>
      <c r="F977" s="443"/>
      <c r="G977" s="444"/>
      <c r="H977" s="448"/>
    </row>
    <row r="978" spans="1:8" ht="18" customHeight="1">
      <c r="A978" s="563"/>
      <c r="B978" s="449"/>
      <c r="C978" s="438"/>
      <c r="D978" s="440"/>
      <c r="E978" s="442"/>
      <c r="F978" s="443"/>
      <c r="G978" s="444"/>
      <c r="H978" s="448"/>
    </row>
    <row r="979" spans="1:8" ht="18" customHeight="1">
      <c r="A979" s="563"/>
      <c r="B979" s="449"/>
      <c r="C979" s="438"/>
      <c r="D979" s="440"/>
      <c r="E979" s="442"/>
      <c r="F979" s="443"/>
      <c r="G979" s="444"/>
      <c r="H979" s="448"/>
    </row>
    <row r="980" spans="1:8" ht="18" customHeight="1">
      <c r="A980" s="563"/>
      <c r="B980" s="449"/>
      <c r="C980" s="438"/>
      <c r="D980" s="440"/>
      <c r="E980" s="442"/>
      <c r="F980" s="443"/>
      <c r="G980" s="444"/>
      <c r="H980" s="448"/>
    </row>
    <row r="981" spans="1:8" ht="18" customHeight="1">
      <c r="A981" s="563"/>
      <c r="B981" s="449"/>
      <c r="C981" s="438"/>
      <c r="D981" s="440"/>
      <c r="E981" s="442"/>
      <c r="F981" s="443"/>
      <c r="G981" s="444"/>
      <c r="H981" s="448"/>
    </row>
    <row r="982" spans="1:8" ht="18" customHeight="1">
      <c r="A982" s="563"/>
      <c r="B982" s="449"/>
      <c r="C982" s="438"/>
      <c r="D982" s="440"/>
      <c r="E982" s="442"/>
      <c r="F982" s="443"/>
      <c r="G982" s="444"/>
      <c r="H982" s="448"/>
    </row>
    <row r="983" spans="1:8" ht="18" customHeight="1">
      <c r="A983" s="563"/>
      <c r="B983" s="449"/>
      <c r="C983" s="438"/>
      <c r="D983" s="440"/>
      <c r="E983" s="442"/>
      <c r="F983" s="443"/>
      <c r="G983" s="444"/>
      <c r="H983" s="448"/>
    </row>
    <row r="984" spans="1:8" ht="18" customHeight="1">
      <c r="A984" s="563"/>
      <c r="B984" s="449"/>
      <c r="C984" s="438"/>
      <c r="D984" s="440"/>
      <c r="E984" s="442"/>
      <c r="F984" s="443"/>
      <c r="G984" s="444"/>
      <c r="H984" s="448"/>
    </row>
    <row r="985" spans="1:8" ht="18" customHeight="1">
      <c r="A985" s="563"/>
      <c r="B985" s="449"/>
      <c r="C985" s="438"/>
      <c r="D985" s="440"/>
      <c r="E985" s="442"/>
      <c r="F985" s="443"/>
      <c r="G985" s="444"/>
      <c r="H985" s="448"/>
    </row>
    <row r="986" spans="1:8" ht="18" customHeight="1">
      <c r="A986" s="563"/>
      <c r="B986" s="449"/>
      <c r="C986" s="438"/>
      <c r="D986" s="440"/>
      <c r="E986" s="442"/>
      <c r="F986" s="443"/>
      <c r="G986" s="444"/>
      <c r="H986" s="448"/>
    </row>
    <row r="987" spans="1:8" ht="18" customHeight="1">
      <c r="A987" s="563"/>
      <c r="B987" s="449"/>
      <c r="C987" s="438"/>
      <c r="D987" s="440"/>
      <c r="E987" s="442"/>
      <c r="F987" s="443"/>
      <c r="G987" s="444"/>
      <c r="H987" s="448"/>
    </row>
    <row r="988" spans="1:8" ht="18" customHeight="1">
      <c r="A988" s="563"/>
      <c r="B988" s="449"/>
      <c r="C988" s="438"/>
      <c r="D988" s="440"/>
      <c r="E988" s="442"/>
      <c r="F988" s="443"/>
      <c r="G988" s="444"/>
      <c r="H988" s="448"/>
    </row>
    <row r="989" spans="1:8" ht="18" customHeight="1">
      <c r="A989" s="563"/>
      <c r="B989" s="449"/>
      <c r="C989" s="438"/>
      <c r="D989" s="440"/>
      <c r="E989" s="442"/>
      <c r="F989" s="443"/>
      <c r="G989" s="444"/>
      <c r="H989" s="448"/>
    </row>
    <row r="990" spans="1:8" ht="18" customHeight="1">
      <c r="A990" s="563"/>
      <c r="B990" s="449"/>
      <c r="C990" s="438"/>
      <c r="D990" s="440"/>
      <c r="E990" s="442"/>
      <c r="F990" s="443"/>
      <c r="G990" s="444"/>
      <c r="H990" s="448"/>
    </row>
    <row r="991" spans="1:8" ht="18" customHeight="1">
      <c r="A991" s="563"/>
      <c r="B991" s="449"/>
      <c r="C991" s="438"/>
      <c r="D991" s="440"/>
      <c r="E991" s="442"/>
      <c r="F991" s="443"/>
      <c r="G991" s="444"/>
      <c r="H991" s="448"/>
    </row>
    <row r="992" spans="1:8" ht="18" customHeight="1">
      <c r="A992" s="563"/>
      <c r="B992" s="449"/>
      <c r="C992" s="438"/>
      <c r="D992" s="440"/>
      <c r="E992" s="442"/>
      <c r="F992" s="443"/>
      <c r="G992" s="444"/>
      <c r="H992" s="448"/>
    </row>
    <row r="993" spans="1:8" ht="18" customHeight="1">
      <c r="A993" s="563"/>
      <c r="B993" s="449"/>
      <c r="C993" s="438"/>
      <c r="D993" s="440"/>
      <c r="E993" s="442"/>
      <c r="F993" s="443"/>
      <c r="G993" s="444"/>
      <c r="H993" s="448"/>
    </row>
    <row r="994" spans="1:8" ht="18" customHeight="1">
      <c r="A994" s="563"/>
      <c r="B994" s="449"/>
      <c r="C994" s="438"/>
      <c r="D994" s="440"/>
      <c r="E994" s="442"/>
      <c r="F994" s="443"/>
      <c r="G994" s="444"/>
      <c r="H994" s="448"/>
    </row>
    <row r="995" spans="1:8" ht="18" customHeight="1">
      <c r="A995" s="563"/>
      <c r="B995" s="449"/>
      <c r="C995" s="438"/>
      <c r="D995" s="440"/>
      <c r="E995" s="442"/>
      <c r="F995" s="443"/>
      <c r="G995" s="444"/>
      <c r="H995" s="448"/>
    </row>
    <row r="996" spans="1:8" ht="18" customHeight="1">
      <c r="A996" s="563"/>
      <c r="B996" s="449"/>
      <c r="C996" s="438"/>
      <c r="D996" s="440"/>
      <c r="E996" s="442"/>
      <c r="F996" s="443"/>
      <c r="G996" s="444"/>
      <c r="H996" s="448"/>
    </row>
    <row r="997" spans="1:8" ht="18" customHeight="1">
      <c r="A997" s="563"/>
      <c r="B997" s="449"/>
      <c r="C997" s="438"/>
      <c r="D997" s="440"/>
      <c r="E997" s="442"/>
      <c r="F997" s="443"/>
      <c r="G997" s="444"/>
      <c r="H997" s="448"/>
    </row>
    <row r="998" spans="1:8" ht="18" customHeight="1">
      <c r="A998" s="563"/>
      <c r="B998" s="449"/>
      <c r="C998" s="438"/>
      <c r="D998" s="440"/>
      <c r="E998" s="442"/>
      <c r="F998" s="443"/>
      <c r="G998" s="444"/>
      <c r="H998" s="448"/>
    </row>
    <row r="999" spans="1:8" ht="18" customHeight="1">
      <c r="A999" s="563"/>
      <c r="B999" s="449"/>
      <c r="C999" s="438"/>
      <c r="D999" s="440"/>
      <c r="E999" s="442"/>
      <c r="F999" s="443"/>
      <c r="G999" s="444"/>
      <c r="H999" s="448"/>
    </row>
    <row r="1000" spans="1:8" ht="18" customHeight="1">
      <c r="A1000" s="563"/>
      <c r="B1000" s="449"/>
      <c r="C1000" s="438"/>
      <c r="D1000" s="440"/>
      <c r="E1000" s="442"/>
      <c r="F1000" s="443"/>
      <c r="G1000" s="444"/>
      <c r="H1000" s="448"/>
    </row>
    <row r="1001" spans="1:8">
      <c r="A1001" s="563"/>
      <c r="B1001" s="447"/>
      <c r="C1001" s="438"/>
      <c r="D1001" s="440"/>
      <c r="E1001" s="442"/>
      <c r="F1001" s="551"/>
      <c r="G1001" s="446"/>
      <c r="H1001" s="560"/>
    </row>
    <row r="1002" spans="1:8">
      <c r="A1002" s="563"/>
      <c r="B1002" s="447"/>
      <c r="C1002" s="438"/>
      <c r="D1002" s="440"/>
      <c r="E1002" s="442"/>
      <c r="F1002" s="551"/>
      <c r="G1002" s="446"/>
      <c r="H1002" s="560"/>
    </row>
    <row r="1003" spans="1:8">
      <c r="A1003" s="563"/>
      <c r="B1003" s="447"/>
      <c r="C1003" s="438"/>
      <c r="D1003" s="440"/>
      <c r="E1003" s="442"/>
      <c r="F1003" s="551"/>
      <c r="G1003" s="446"/>
      <c r="H1003" s="448"/>
    </row>
    <row r="1004" spans="1:8">
      <c r="A1004" s="563"/>
      <c r="B1004" s="449"/>
      <c r="C1004" s="438"/>
      <c r="D1004" s="440"/>
      <c r="E1004" s="442"/>
      <c r="F1004" s="443"/>
      <c r="G1004" s="444"/>
      <c r="H1004" s="448"/>
    </row>
    <row r="1005" spans="1:8">
      <c r="A1005" s="563"/>
      <c r="B1005" s="449"/>
      <c r="C1005" s="438"/>
      <c r="D1005" s="440"/>
      <c r="E1005" s="445"/>
      <c r="F1005" s="443"/>
      <c r="G1005" s="444"/>
      <c r="H1005" s="448"/>
    </row>
    <row r="1006" spans="1:8">
      <c r="A1006" s="563"/>
      <c r="B1006" s="449"/>
      <c r="C1006" s="438"/>
      <c r="D1006" s="440"/>
      <c r="E1006" s="442"/>
      <c r="F1006" s="443"/>
      <c r="G1006" s="444"/>
      <c r="H1006" s="448"/>
    </row>
    <row r="1007" spans="1:8">
      <c r="A1007" s="563"/>
      <c r="B1007" s="449"/>
      <c r="C1007" s="438"/>
      <c r="D1007" s="440"/>
      <c r="E1007" s="442"/>
      <c r="F1007" s="443"/>
      <c r="G1007" s="444"/>
      <c r="H1007" s="448"/>
    </row>
    <row r="1008" spans="1:8">
      <c r="A1008" s="563"/>
      <c r="B1008" s="449"/>
      <c r="C1008" s="438"/>
      <c r="D1008" s="440"/>
      <c r="E1008" s="442"/>
      <c r="F1008" s="443"/>
      <c r="G1008" s="564"/>
      <c r="H1008" s="448"/>
    </row>
    <row r="1009" spans="1:8">
      <c r="A1009" s="563"/>
      <c r="B1009" s="449"/>
      <c r="C1009" s="438"/>
      <c r="D1009" s="440"/>
      <c r="E1009" s="442"/>
      <c r="F1009" s="443"/>
      <c r="G1009" s="444"/>
      <c r="H1009" s="448"/>
    </row>
    <row r="1010" spans="1:8">
      <c r="A1010" s="563"/>
      <c r="B1010" s="449"/>
      <c r="C1010" s="438"/>
      <c r="D1010" s="440"/>
      <c r="E1010" s="442"/>
      <c r="F1010" s="443"/>
      <c r="G1010" s="444"/>
      <c r="H1010" s="448"/>
    </row>
    <row r="1011" spans="1:8">
      <c r="A1011" s="563"/>
      <c r="B1011" s="449"/>
      <c r="C1011" s="438"/>
      <c r="D1011" s="440"/>
      <c r="E1011" s="442"/>
      <c r="F1011" s="443"/>
      <c r="G1011" s="444"/>
      <c r="H1011" s="448"/>
    </row>
    <row r="1012" spans="1:8">
      <c r="A1012" s="563"/>
      <c r="B1012" s="449"/>
      <c r="C1012" s="438"/>
      <c r="D1012" s="450"/>
      <c r="E1012" s="442"/>
      <c r="F1012" s="551"/>
      <c r="G1012" s="444"/>
      <c r="H1012" s="448"/>
    </row>
    <row r="1013" spans="1:8">
      <c r="A1013" s="563"/>
      <c r="B1013" s="447"/>
      <c r="C1013" s="438"/>
      <c r="D1013" s="450"/>
      <c r="E1013" s="445"/>
      <c r="F1013" s="551"/>
      <c r="G1013" s="446"/>
      <c r="H1013" s="556"/>
    </row>
    <row r="1014" spans="1:8">
      <c r="A1014" s="563"/>
      <c r="B1014" s="447"/>
      <c r="C1014" s="438"/>
      <c r="D1014" s="450"/>
      <c r="E1014" s="445"/>
      <c r="F1014" s="551"/>
      <c r="G1014" s="446"/>
      <c r="H1014" s="556"/>
    </row>
    <row r="1015" spans="1:8">
      <c r="A1015" s="563"/>
      <c r="B1015" s="447"/>
      <c r="C1015" s="438"/>
      <c r="D1015" s="450"/>
      <c r="E1015" s="445"/>
      <c r="F1015" s="551"/>
      <c r="G1015" s="446"/>
      <c r="H1015" s="556"/>
    </row>
    <row r="1016" spans="1:8">
      <c r="A1016" s="563"/>
      <c r="B1016" s="449"/>
      <c r="C1016" s="438"/>
      <c r="D1016" s="440"/>
      <c r="E1016" s="442"/>
      <c r="F1016" s="443"/>
      <c r="G1016" s="444"/>
      <c r="H1016" s="448"/>
    </row>
    <row r="1017" spans="1:8">
      <c r="A1017" s="563"/>
      <c r="B1017" s="447"/>
      <c r="C1017" s="438"/>
      <c r="D1017" s="450"/>
      <c r="E1017" s="442"/>
      <c r="F1017" s="551"/>
      <c r="G1017" s="446"/>
      <c r="H1017" s="556"/>
    </row>
    <row r="1018" spans="1:8">
      <c r="A1018" s="563"/>
      <c r="B1018" s="447"/>
      <c r="C1018" s="438"/>
      <c r="D1018" s="440"/>
      <c r="E1018" s="442"/>
      <c r="F1018" s="443"/>
      <c r="G1018" s="444"/>
      <c r="H1018" s="448"/>
    </row>
    <row r="1019" spans="1:8">
      <c r="A1019" s="563"/>
      <c r="B1019" s="447"/>
      <c r="C1019" s="438"/>
      <c r="D1019" s="440"/>
      <c r="E1019" s="442"/>
      <c r="F1019" s="443"/>
      <c r="G1019" s="444"/>
      <c r="H1019" s="448"/>
    </row>
    <row r="1020" spans="1:8">
      <c r="A1020" s="563"/>
      <c r="B1020" s="447"/>
      <c r="C1020" s="438"/>
      <c r="D1020" s="450"/>
      <c r="E1020" s="445"/>
      <c r="F1020" s="551"/>
      <c r="G1020" s="446"/>
      <c r="H1020" s="556"/>
    </row>
    <row r="1021" spans="1:8">
      <c r="A1021" s="563"/>
      <c r="B1021" s="449"/>
      <c r="C1021" s="438"/>
      <c r="D1021" s="440"/>
      <c r="E1021" s="442"/>
      <c r="F1021" s="443"/>
      <c r="G1021" s="444"/>
      <c r="H1021" s="448"/>
    </row>
    <row r="1022" spans="1:8">
      <c r="A1022" s="563"/>
      <c r="B1022" s="449"/>
      <c r="C1022" s="438"/>
      <c r="D1022" s="450"/>
      <c r="E1022" s="442"/>
      <c r="F1022" s="551"/>
      <c r="G1022" s="446"/>
      <c r="H1022" s="556"/>
    </row>
    <row r="1023" spans="1:8">
      <c r="A1023" s="563"/>
      <c r="B1023" s="449"/>
      <c r="C1023" s="438"/>
      <c r="D1023" s="440"/>
      <c r="E1023" s="442"/>
      <c r="F1023" s="443"/>
      <c r="G1023" s="444"/>
      <c r="H1023" s="448"/>
    </row>
    <row r="1024" spans="1:8">
      <c r="A1024" s="563"/>
      <c r="B1024" s="449"/>
      <c r="C1024" s="438"/>
      <c r="D1024" s="440"/>
      <c r="E1024" s="442"/>
      <c r="F1024" s="443"/>
      <c r="G1024" s="444"/>
      <c r="H1024" s="448"/>
    </row>
    <row r="1025" spans="1:8">
      <c r="A1025" s="563"/>
      <c r="B1025" s="449"/>
      <c r="C1025" s="438"/>
      <c r="D1025" s="440"/>
      <c r="E1025" s="442"/>
      <c r="F1025" s="551"/>
      <c r="G1025" s="446"/>
      <c r="H1025" s="448"/>
    </row>
    <row r="1026" spans="1:8">
      <c r="A1026" s="563"/>
      <c r="B1026" s="449"/>
      <c r="C1026" s="438"/>
      <c r="D1026" s="440"/>
      <c r="E1026" s="442"/>
      <c r="F1026" s="551"/>
      <c r="G1026" s="446"/>
      <c r="H1026" s="560"/>
    </row>
    <row r="1027" spans="1:8">
      <c r="A1027" s="563"/>
      <c r="B1027" s="449"/>
      <c r="C1027" s="438"/>
      <c r="D1027" s="440"/>
      <c r="E1027" s="442"/>
      <c r="F1027" s="551"/>
      <c r="G1027" s="446"/>
      <c r="H1027" s="448"/>
    </row>
    <row r="1028" spans="1:8">
      <c r="A1028" s="563"/>
      <c r="B1028" s="449"/>
      <c r="C1028" s="438"/>
      <c r="D1028" s="440"/>
      <c r="E1028" s="442"/>
      <c r="F1028" s="443"/>
      <c r="G1028" s="444"/>
      <c r="H1028" s="448"/>
    </row>
    <row r="1029" spans="1:8">
      <c r="A1029" s="563"/>
      <c r="B1029" s="449"/>
      <c r="C1029" s="438"/>
      <c r="D1029" s="440"/>
      <c r="E1029" s="442"/>
      <c r="F1029" s="443"/>
      <c r="G1029" s="444"/>
      <c r="H1029" s="448"/>
    </row>
    <row r="1030" spans="1:8">
      <c r="A1030" s="563"/>
      <c r="B1030" s="449"/>
      <c r="C1030" s="438"/>
      <c r="D1030" s="440"/>
      <c r="E1030" s="442"/>
      <c r="F1030" s="443"/>
      <c r="G1030" s="444"/>
      <c r="H1030" s="448"/>
    </row>
    <row r="1031" spans="1:8">
      <c r="A1031" s="563"/>
      <c r="B1031" s="449"/>
      <c r="C1031" s="438"/>
      <c r="D1031" s="440"/>
      <c r="E1031" s="442"/>
      <c r="F1031" s="443"/>
      <c r="G1031" s="444"/>
      <c r="H1031" s="448"/>
    </row>
    <row r="1032" spans="1:8">
      <c r="A1032" s="563"/>
      <c r="B1032" s="449"/>
      <c r="C1032" s="438"/>
      <c r="D1032" s="440"/>
      <c r="E1032" s="445"/>
      <c r="F1032" s="443"/>
      <c r="G1032" s="444"/>
      <c r="H1032" s="448"/>
    </row>
    <row r="1033" spans="1:8">
      <c r="A1033" s="563"/>
      <c r="B1033" s="449"/>
      <c r="C1033" s="438"/>
      <c r="D1033" s="440"/>
      <c r="E1033" s="445"/>
      <c r="F1033" s="443"/>
      <c r="G1033" s="444"/>
      <c r="H1033" s="448"/>
    </row>
    <row r="1034" spans="1:8">
      <c r="A1034" s="563"/>
      <c r="B1034" s="449"/>
      <c r="C1034" s="438"/>
      <c r="D1034" s="440"/>
      <c r="E1034" s="442"/>
      <c r="F1034" s="443"/>
      <c r="G1034" s="444"/>
      <c r="H1034" s="448"/>
    </row>
    <row r="1035" spans="1:8">
      <c r="A1035" s="563"/>
      <c r="B1035" s="449"/>
      <c r="C1035" s="438"/>
      <c r="D1035" s="440"/>
      <c r="E1035" s="442"/>
      <c r="F1035" s="443"/>
      <c r="G1035" s="444"/>
      <c r="H1035" s="448"/>
    </row>
    <row r="1036" spans="1:8">
      <c r="A1036" s="563"/>
      <c r="B1036" s="449"/>
      <c r="C1036" s="438"/>
      <c r="D1036" s="440"/>
      <c r="E1036" s="442"/>
      <c r="F1036" s="443"/>
      <c r="G1036" s="444"/>
      <c r="H1036" s="448"/>
    </row>
    <row r="1037" spans="1:8">
      <c r="A1037" s="563"/>
      <c r="B1037" s="449"/>
      <c r="C1037" s="438"/>
      <c r="D1037" s="440"/>
      <c r="E1037" s="442"/>
      <c r="F1037" s="443"/>
      <c r="G1037" s="444"/>
      <c r="H1037" s="448"/>
    </row>
    <row r="1038" spans="1:8">
      <c r="A1038" s="563"/>
      <c r="B1038" s="449"/>
      <c r="C1038" s="438"/>
      <c r="D1038" s="440"/>
      <c r="E1038" s="442"/>
      <c r="F1038" s="443"/>
      <c r="G1038" s="444"/>
      <c r="H1038" s="448"/>
    </row>
    <row r="1039" spans="1:8">
      <c r="A1039" s="563"/>
      <c r="B1039" s="449"/>
      <c r="C1039" s="438"/>
      <c r="D1039" s="440"/>
      <c r="E1039" s="442"/>
      <c r="F1039" s="551"/>
      <c r="G1039" s="444"/>
      <c r="H1039" s="448"/>
    </row>
    <row r="1040" spans="1:8">
      <c r="A1040" s="563"/>
      <c r="B1040" s="447"/>
      <c r="C1040" s="438"/>
      <c r="D1040" s="440"/>
      <c r="E1040" s="442"/>
      <c r="F1040" s="551"/>
      <c r="G1040" s="446"/>
      <c r="H1040" s="448"/>
    </row>
    <row r="1041" spans="1:8">
      <c r="A1041" s="563"/>
      <c r="B1041" s="447"/>
      <c r="C1041" s="438"/>
      <c r="D1041" s="440"/>
      <c r="E1041" s="442"/>
      <c r="F1041" s="551"/>
      <c r="G1041" s="446"/>
      <c r="H1041" s="448"/>
    </row>
    <row r="1042" spans="1:8">
      <c r="A1042" s="563"/>
      <c r="B1042" s="447"/>
      <c r="C1042" s="438"/>
      <c r="D1042" s="440"/>
      <c r="E1042" s="442"/>
      <c r="F1042" s="551"/>
      <c r="G1042" s="446"/>
      <c r="H1042" s="448"/>
    </row>
    <row r="1043" spans="1:8">
      <c r="A1043" s="563"/>
      <c r="B1043" s="447"/>
      <c r="C1043" s="438"/>
      <c r="D1043" s="440"/>
      <c r="E1043" s="442"/>
      <c r="F1043" s="551"/>
      <c r="G1043" s="446"/>
      <c r="H1043" s="448"/>
    </row>
    <row r="1044" spans="1:8">
      <c r="A1044" s="563"/>
      <c r="B1044" s="447"/>
      <c r="C1044" s="438"/>
      <c r="D1044" s="440"/>
      <c r="E1044" s="442"/>
      <c r="F1044" s="551"/>
      <c r="G1044" s="446"/>
      <c r="H1044" s="448"/>
    </row>
    <row r="1045" spans="1:8">
      <c r="A1045" s="563"/>
      <c r="B1045" s="449"/>
      <c r="C1045" s="438"/>
      <c r="D1045" s="440"/>
      <c r="E1045" s="442"/>
      <c r="F1045" s="551"/>
      <c r="G1045" s="446"/>
      <c r="H1045" s="448"/>
    </row>
    <row r="1046" spans="1:8">
      <c r="A1046" s="563"/>
      <c r="B1046" s="447"/>
      <c r="C1046" s="438"/>
      <c r="D1046" s="450"/>
      <c r="E1046" s="445"/>
      <c r="F1046" s="551"/>
      <c r="G1046" s="565"/>
      <c r="H1046" s="556"/>
    </row>
    <row r="1047" spans="1:8">
      <c r="A1047" s="563"/>
      <c r="B1047" s="449"/>
      <c r="C1047" s="438"/>
      <c r="D1047" s="440"/>
      <c r="E1047" s="445"/>
      <c r="F1047" s="443"/>
      <c r="G1047" s="444"/>
      <c r="H1047" s="448"/>
    </row>
    <row r="1048" spans="1:8">
      <c r="A1048" s="563"/>
      <c r="B1048" s="449"/>
      <c r="C1048" s="438"/>
      <c r="D1048" s="440"/>
      <c r="E1048" s="442"/>
      <c r="F1048" s="443"/>
      <c r="G1048" s="566"/>
      <c r="H1048" s="448"/>
    </row>
    <row r="1049" spans="1:8">
      <c r="A1049" s="563"/>
      <c r="B1049" s="449"/>
      <c r="C1049" s="438"/>
      <c r="D1049" s="440"/>
      <c r="E1049" s="442"/>
      <c r="F1049" s="443"/>
      <c r="G1049" s="444"/>
      <c r="H1049" s="448"/>
    </row>
    <row r="1050" spans="1:8">
      <c r="A1050" s="563"/>
      <c r="B1050" s="449"/>
      <c r="C1050" s="438"/>
      <c r="D1050" s="440"/>
      <c r="E1050" s="442"/>
      <c r="F1050" s="443"/>
      <c r="G1050" s="444"/>
      <c r="H1050" s="448"/>
    </row>
    <row r="1051" spans="1:8">
      <c r="A1051" s="563"/>
      <c r="B1051" s="449"/>
      <c r="C1051" s="438"/>
      <c r="D1051" s="440"/>
      <c r="E1051" s="442"/>
      <c r="F1051" s="443"/>
      <c r="G1051" s="444"/>
      <c r="H1051" s="448"/>
    </row>
    <row r="1052" spans="1:8">
      <c r="A1052" s="563"/>
      <c r="B1052" s="449"/>
      <c r="C1052" s="438"/>
      <c r="D1052" s="440"/>
      <c r="E1052" s="442"/>
      <c r="F1052" s="443"/>
      <c r="G1052" s="444"/>
      <c r="H1052" s="448"/>
    </row>
    <row r="1053" spans="1:8">
      <c r="A1053" s="563"/>
      <c r="B1053" s="449"/>
      <c r="C1053" s="438"/>
      <c r="D1053" s="440"/>
      <c r="E1053" s="442"/>
      <c r="F1053" s="443"/>
      <c r="G1053" s="444"/>
      <c r="H1053" s="448"/>
    </row>
    <row r="1054" spans="1:8">
      <c r="A1054" s="563"/>
      <c r="B1054" s="449"/>
      <c r="C1054" s="438"/>
      <c r="D1054" s="440"/>
      <c r="E1054" s="442"/>
      <c r="F1054" s="443"/>
      <c r="G1054" s="444"/>
      <c r="H1054" s="448"/>
    </row>
    <row r="1055" spans="1:8">
      <c r="A1055" s="563"/>
      <c r="B1055" s="449"/>
      <c r="C1055" s="438"/>
      <c r="D1055" s="440"/>
      <c r="E1055" s="442"/>
      <c r="F1055" s="443"/>
      <c r="G1055" s="444"/>
      <c r="H1055" s="448"/>
    </row>
    <row r="1056" spans="1:8">
      <c r="A1056" s="563"/>
      <c r="B1056" s="449"/>
      <c r="C1056" s="438"/>
      <c r="D1056" s="440"/>
      <c r="E1056" s="442"/>
      <c r="F1056" s="551"/>
      <c r="G1056" s="446"/>
      <c r="H1056" s="448"/>
    </row>
    <row r="1057" spans="1:8">
      <c r="A1057" s="563"/>
      <c r="B1057" s="449"/>
      <c r="C1057" s="438"/>
      <c r="D1057" s="440"/>
      <c r="E1057" s="442"/>
      <c r="F1057" s="443"/>
      <c r="G1057" s="444"/>
      <c r="H1057" s="448"/>
    </row>
    <row r="1058" spans="1:8">
      <c r="A1058" s="563"/>
      <c r="B1058" s="449"/>
      <c r="C1058" s="438"/>
      <c r="D1058" s="440"/>
      <c r="E1058" s="442"/>
      <c r="F1058" s="443"/>
      <c r="G1058" s="444"/>
      <c r="H1058" s="448"/>
    </row>
    <row r="1059" spans="1:8">
      <c r="A1059" s="563"/>
      <c r="B1059" s="449"/>
      <c r="C1059" s="438"/>
      <c r="D1059" s="440"/>
      <c r="E1059" s="442"/>
      <c r="F1059" s="443"/>
      <c r="G1059" s="444"/>
      <c r="H1059" s="448"/>
    </row>
    <row r="1060" spans="1:8">
      <c r="A1060" s="563"/>
      <c r="B1060" s="449"/>
      <c r="C1060" s="438"/>
      <c r="D1060" s="450"/>
      <c r="E1060" s="445"/>
      <c r="F1060" s="551"/>
      <c r="G1060" s="444"/>
      <c r="H1060" s="556"/>
    </row>
    <row r="1061" spans="1:8">
      <c r="A1061" s="563"/>
      <c r="B1061" s="449"/>
      <c r="C1061" s="438"/>
      <c r="D1061" s="450"/>
      <c r="E1061" s="445"/>
      <c r="F1061" s="551"/>
      <c r="G1061" s="446"/>
      <c r="H1061" s="567"/>
    </row>
    <row r="1062" spans="1:8">
      <c r="A1062" s="563"/>
      <c r="B1062" s="449"/>
      <c r="C1062" s="438"/>
      <c r="D1062" s="440"/>
      <c r="E1062" s="442"/>
      <c r="F1062" s="551"/>
      <c r="G1062" s="446"/>
      <c r="H1062" s="448"/>
    </row>
    <row r="1063" spans="1:8">
      <c r="A1063" s="563"/>
      <c r="B1063" s="449"/>
      <c r="C1063" s="438"/>
      <c r="D1063" s="440"/>
      <c r="E1063" s="442"/>
      <c r="F1063" s="443"/>
      <c r="G1063" s="444"/>
      <c r="H1063" s="448"/>
    </row>
    <row r="1064" spans="1:8">
      <c r="A1064" s="563"/>
      <c r="B1064" s="449"/>
      <c r="C1064" s="438"/>
      <c r="D1064" s="440"/>
      <c r="E1064" s="442"/>
      <c r="F1064" s="443"/>
      <c r="G1064" s="444"/>
      <c r="H1064" s="448"/>
    </row>
    <row r="1065" spans="1:8">
      <c r="A1065" s="563"/>
      <c r="B1065" s="449"/>
      <c r="C1065" s="438"/>
      <c r="D1065" s="440"/>
      <c r="E1065" s="442"/>
      <c r="F1065" s="443"/>
      <c r="G1065" s="444"/>
      <c r="H1065" s="448"/>
    </row>
    <row r="1066" spans="1:8">
      <c r="A1066" s="563"/>
      <c r="B1066" s="449"/>
      <c r="C1066" s="438"/>
      <c r="D1066" s="440"/>
      <c r="E1066" s="445"/>
      <c r="F1066" s="551"/>
      <c r="G1066" s="444"/>
      <c r="H1066" s="448"/>
    </row>
    <row r="1067" spans="1:8">
      <c r="A1067" s="563"/>
      <c r="B1067" s="449"/>
      <c r="C1067" s="438"/>
      <c r="D1067" s="440"/>
      <c r="E1067" s="442"/>
      <c r="F1067" s="443"/>
      <c r="G1067" s="444"/>
      <c r="H1067" s="448"/>
    </row>
    <row r="1068" spans="1:8">
      <c r="A1068" s="563"/>
      <c r="B1068" s="449"/>
      <c r="C1068" s="438"/>
      <c r="D1068" s="440"/>
      <c r="E1068" s="442"/>
      <c r="F1068" s="443"/>
      <c r="G1068" s="444"/>
      <c r="H1068" s="448"/>
    </row>
    <row r="1069" spans="1:8">
      <c r="A1069" s="563"/>
      <c r="B1069" s="449"/>
      <c r="C1069" s="438"/>
      <c r="D1069" s="440"/>
      <c r="E1069" s="442"/>
      <c r="F1069" s="443"/>
      <c r="G1069" s="444"/>
      <c r="H1069" s="448"/>
    </row>
    <row r="1070" spans="1:8">
      <c r="A1070" s="563"/>
      <c r="B1070" s="449"/>
      <c r="C1070" s="438"/>
      <c r="D1070" s="440"/>
      <c r="E1070" s="442"/>
      <c r="F1070" s="443"/>
      <c r="G1070" s="444"/>
      <c r="H1070" s="448"/>
    </row>
    <row r="1071" spans="1:8">
      <c r="A1071" s="563"/>
      <c r="B1071" s="449"/>
      <c r="C1071" s="438"/>
      <c r="D1071" s="440"/>
      <c r="E1071" s="442"/>
      <c r="F1071" s="443"/>
      <c r="G1071" s="444"/>
      <c r="H1071" s="448"/>
    </row>
    <row r="1072" spans="1:8">
      <c r="A1072" s="563"/>
      <c r="B1072" s="449"/>
      <c r="C1072" s="438"/>
      <c r="D1072" s="440"/>
      <c r="E1072" s="442"/>
      <c r="F1072" s="443"/>
      <c r="G1072" s="444"/>
      <c r="H1072" s="448"/>
    </row>
    <row r="1073" spans="1:8">
      <c r="A1073" s="563"/>
      <c r="B1073" s="449"/>
      <c r="C1073" s="438"/>
      <c r="D1073" s="440"/>
      <c r="E1073" s="442"/>
      <c r="F1073" s="443"/>
      <c r="G1073" s="444"/>
      <c r="H1073" s="448"/>
    </row>
    <row r="1074" spans="1:8">
      <c r="A1074" s="563"/>
      <c r="B1074" s="449"/>
      <c r="C1074" s="438"/>
      <c r="D1074" s="440"/>
      <c r="E1074" s="442"/>
      <c r="F1074" s="443"/>
      <c r="G1074" s="444"/>
      <c r="H1074" s="448"/>
    </row>
    <row r="1075" spans="1:8">
      <c r="A1075" s="563"/>
      <c r="B1075" s="449"/>
      <c r="C1075" s="438"/>
      <c r="D1075" s="440"/>
      <c r="E1075" s="442"/>
      <c r="F1075" s="443"/>
      <c r="G1075" s="566"/>
      <c r="H1075" s="448"/>
    </row>
    <row r="1076" spans="1:8">
      <c r="A1076" s="563"/>
      <c r="B1076" s="449"/>
      <c r="C1076" s="438"/>
      <c r="D1076" s="440"/>
      <c r="E1076" s="442"/>
      <c r="F1076" s="443"/>
      <c r="G1076" s="444"/>
      <c r="H1076" s="448"/>
    </row>
    <row r="1077" spans="1:8">
      <c r="A1077" s="563"/>
      <c r="B1077" s="449"/>
      <c r="C1077" s="438"/>
      <c r="D1077" s="440"/>
      <c r="E1077" s="442"/>
      <c r="F1077" s="443"/>
      <c r="G1077" s="444"/>
      <c r="H1077" s="448"/>
    </row>
    <row r="1078" spans="1:8">
      <c r="A1078" s="563"/>
      <c r="B1078" s="449"/>
      <c r="C1078" s="438"/>
      <c r="D1078" s="440"/>
      <c r="E1078" s="442"/>
      <c r="F1078" s="443"/>
      <c r="G1078" s="444"/>
      <c r="H1078" s="448"/>
    </row>
    <row r="1079" spans="1:8">
      <c r="A1079" s="563"/>
      <c r="B1079" s="449"/>
      <c r="C1079" s="438"/>
      <c r="D1079" s="440"/>
      <c r="E1079" s="442"/>
      <c r="F1079" s="443"/>
      <c r="G1079" s="444"/>
      <c r="H1079" s="448"/>
    </row>
    <row r="1080" spans="1:8">
      <c r="A1080" s="563"/>
      <c r="B1080" s="449"/>
      <c r="C1080" s="438"/>
      <c r="D1080" s="440"/>
      <c r="E1080" s="442"/>
      <c r="F1080" s="443"/>
      <c r="G1080" s="444"/>
      <c r="H1080" s="448"/>
    </row>
    <row r="1081" spans="1:8">
      <c r="A1081" s="563"/>
      <c r="B1081" s="449"/>
      <c r="C1081" s="438"/>
      <c r="D1081" s="440"/>
      <c r="E1081" s="442"/>
      <c r="F1081" s="551"/>
      <c r="G1081" s="446"/>
      <c r="H1081" s="448"/>
    </row>
    <row r="1082" spans="1:8">
      <c r="A1082" s="563"/>
      <c r="B1082" s="449"/>
      <c r="C1082" s="438"/>
      <c r="D1082" s="440"/>
      <c r="E1082" s="442"/>
      <c r="F1082" s="551"/>
      <c r="G1082" s="446"/>
      <c r="H1082" s="448"/>
    </row>
    <row r="1083" spans="1:8">
      <c r="A1083" s="563"/>
      <c r="B1083" s="449"/>
      <c r="C1083" s="438"/>
      <c r="D1083" s="440"/>
      <c r="E1083" s="442"/>
      <c r="F1083" s="551"/>
      <c r="G1083" s="446"/>
      <c r="H1083" s="448"/>
    </row>
    <row r="1084" spans="1:8">
      <c r="A1084" s="563"/>
      <c r="B1084" s="449"/>
      <c r="C1084" s="438"/>
      <c r="D1084" s="440"/>
      <c r="E1084" s="442"/>
      <c r="F1084" s="551"/>
      <c r="G1084" s="446"/>
      <c r="H1084" s="448"/>
    </row>
    <row r="1085" spans="1:8">
      <c r="A1085" s="563"/>
      <c r="B1085" s="449"/>
      <c r="C1085" s="438"/>
      <c r="D1085" s="440"/>
      <c r="E1085" s="442"/>
      <c r="F1085" s="443"/>
      <c r="G1085" s="444"/>
      <c r="H1085" s="556"/>
    </row>
    <row r="1086" spans="1:8">
      <c r="A1086" s="563"/>
      <c r="B1086" s="449"/>
      <c r="C1086" s="438"/>
      <c r="D1086" s="450"/>
      <c r="E1086" s="445"/>
      <c r="F1086" s="551"/>
      <c r="G1086" s="446"/>
      <c r="H1086" s="556"/>
    </row>
    <row r="1087" spans="1:8">
      <c r="A1087" s="563"/>
      <c r="B1087" s="449"/>
      <c r="C1087" s="438"/>
      <c r="D1087" s="450"/>
      <c r="E1087" s="445"/>
      <c r="F1087" s="551"/>
      <c r="G1087" s="446"/>
      <c r="H1087" s="556"/>
    </row>
    <row r="1088" spans="1:8">
      <c r="A1088" s="563"/>
      <c r="B1088" s="449"/>
      <c r="C1088" s="438"/>
      <c r="D1088" s="450"/>
      <c r="E1088" s="445"/>
      <c r="F1088" s="551"/>
      <c r="G1088" s="446"/>
      <c r="H1088" s="556"/>
    </row>
    <row r="1089" spans="1:8">
      <c r="A1089" s="563"/>
      <c r="B1089" s="449"/>
      <c r="C1089" s="438"/>
      <c r="D1089" s="450"/>
      <c r="E1089" s="445"/>
      <c r="F1089" s="551"/>
      <c r="G1089" s="446"/>
      <c r="H1089" s="556"/>
    </row>
    <row r="1090" spans="1:8">
      <c r="A1090" s="563"/>
      <c r="B1090" s="449"/>
      <c r="C1090" s="438"/>
      <c r="D1090" s="440"/>
      <c r="E1090" s="442"/>
      <c r="F1090" s="443"/>
      <c r="G1090" s="444"/>
      <c r="H1090" s="448"/>
    </row>
    <row r="1091" spans="1:8">
      <c r="A1091" s="563"/>
      <c r="B1091" s="449"/>
      <c r="C1091" s="438"/>
      <c r="D1091" s="440"/>
      <c r="E1091" s="442"/>
      <c r="F1091" s="443"/>
      <c r="G1091" s="444"/>
      <c r="H1091" s="448"/>
    </row>
    <row r="1092" spans="1:8">
      <c r="A1092" s="563"/>
      <c r="B1092" s="449"/>
      <c r="C1092" s="438"/>
      <c r="D1092" s="440"/>
      <c r="E1092" s="442"/>
      <c r="F1092" s="443"/>
      <c r="G1092" s="444"/>
      <c r="H1092" s="448"/>
    </row>
    <row r="1093" spans="1:8">
      <c r="A1093" s="563"/>
      <c r="B1093" s="449"/>
      <c r="C1093" s="438"/>
      <c r="D1093" s="440"/>
      <c r="E1093" s="442"/>
      <c r="F1093" s="443"/>
      <c r="G1093" s="444"/>
      <c r="H1093" s="448"/>
    </row>
    <row r="1094" spans="1:8">
      <c r="A1094" s="563"/>
      <c r="B1094" s="449"/>
      <c r="C1094" s="438"/>
      <c r="D1094" s="440"/>
      <c r="E1094" s="442"/>
      <c r="F1094" s="443"/>
      <c r="G1094" s="444"/>
      <c r="H1094" s="448"/>
    </row>
    <row r="1095" spans="1:8">
      <c r="A1095" s="563"/>
      <c r="B1095" s="449"/>
      <c r="C1095" s="438"/>
      <c r="D1095" s="440"/>
      <c r="E1095" s="442"/>
      <c r="F1095" s="443"/>
      <c r="G1095" s="444"/>
      <c r="H1095" s="448"/>
    </row>
    <row r="1096" spans="1:8">
      <c r="A1096" s="563"/>
      <c r="B1096" s="449"/>
      <c r="C1096" s="438"/>
      <c r="D1096" s="440"/>
      <c r="E1096" s="442"/>
      <c r="F1096" s="443"/>
      <c r="G1096" s="444"/>
      <c r="H1096" s="448"/>
    </row>
    <row r="1097" spans="1:8">
      <c r="A1097" s="563"/>
      <c r="B1097" s="449"/>
      <c r="C1097" s="438"/>
      <c r="D1097" s="440"/>
      <c r="E1097" s="442"/>
      <c r="F1097" s="443"/>
      <c r="G1097" s="444"/>
      <c r="H1097" s="448"/>
    </row>
    <row r="1098" spans="1:8">
      <c r="A1098" s="563"/>
      <c r="B1098" s="449"/>
      <c r="C1098" s="438"/>
      <c r="D1098" s="450"/>
      <c r="E1098" s="442"/>
      <c r="F1098" s="443"/>
      <c r="G1098" s="444"/>
      <c r="H1098" s="556"/>
    </row>
    <row r="1099" spans="1:8" ht="20.25">
      <c r="A1099" s="563"/>
      <c r="B1099" s="447"/>
      <c r="C1099" s="438"/>
      <c r="D1099" s="553"/>
      <c r="E1099" s="442"/>
      <c r="F1099" s="443"/>
      <c r="G1099" s="444"/>
      <c r="H1099" s="554"/>
    </row>
    <row r="1100" spans="1:8" ht="20.25">
      <c r="A1100" s="563"/>
      <c r="B1100" s="447"/>
      <c r="C1100" s="438"/>
      <c r="D1100" s="553"/>
      <c r="E1100" s="442"/>
      <c r="F1100" s="443"/>
      <c r="G1100" s="444"/>
      <c r="H1100" s="554"/>
    </row>
    <row r="1101" spans="1:8">
      <c r="A1101" s="563"/>
      <c r="B1101" s="449"/>
      <c r="C1101" s="438"/>
      <c r="D1101" s="440"/>
      <c r="E1101" s="442"/>
      <c r="F1101" s="443"/>
      <c r="G1101" s="444"/>
      <c r="H1101" s="448"/>
    </row>
    <row r="1102" spans="1:8">
      <c r="A1102" s="563"/>
      <c r="B1102" s="449"/>
      <c r="C1102" s="438"/>
      <c r="D1102" s="440"/>
      <c r="E1102" s="442"/>
      <c r="F1102" s="443"/>
      <c r="G1102" s="444"/>
      <c r="H1102" s="448"/>
    </row>
    <row r="1103" spans="1:8">
      <c r="A1103" s="563"/>
      <c r="B1103" s="449"/>
      <c r="C1103" s="438"/>
      <c r="D1103" s="440"/>
      <c r="E1103" s="442"/>
      <c r="F1103" s="443"/>
      <c r="G1103" s="444"/>
      <c r="H1103" s="448"/>
    </row>
    <row r="1104" spans="1:8">
      <c r="A1104" s="563"/>
      <c r="B1104" s="449"/>
      <c r="C1104" s="438"/>
      <c r="D1104" s="440"/>
      <c r="E1104" s="445"/>
      <c r="F1104" s="443"/>
      <c r="G1104" s="444"/>
      <c r="H1104" s="448"/>
    </row>
    <row r="1105" spans="1:8">
      <c r="A1105" s="563"/>
      <c r="B1105" s="449"/>
      <c r="C1105" s="438"/>
      <c r="D1105" s="440"/>
      <c r="E1105" s="442"/>
      <c r="F1105" s="443"/>
      <c r="G1105" s="444"/>
      <c r="H1105" s="448"/>
    </row>
    <row r="1106" spans="1:8">
      <c r="A1106" s="563"/>
      <c r="B1106" s="449"/>
      <c r="C1106" s="438"/>
      <c r="D1106" s="450"/>
      <c r="E1106" s="442"/>
      <c r="F1106" s="551"/>
      <c r="G1106" s="446"/>
      <c r="H1106" s="556"/>
    </row>
    <row r="1107" spans="1:8">
      <c r="A1107" s="563"/>
      <c r="B1107" s="449"/>
      <c r="C1107" s="438"/>
      <c r="D1107" s="440"/>
      <c r="E1107" s="442"/>
      <c r="F1107" s="443"/>
      <c r="G1107" s="444"/>
      <c r="H1107" s="448"/>
    </row>
    <row r="1108" spans="1:8">
      <c r="A1108" s="563"/>
      <c r="B1108" s="449"/>
      <c r="C1108" s="438"/>
      <c r="D1108" s="440"/>
      <c r="E1108" s="442"/>
      <c r="F1108" s="551"/>
      <c r="G1108" s="444"/>
      <c r="H1108" s="448"/>
    </row>
    <row r="1109" spans="1:8">
      <c r="A1109" s="563"/>
      <c r="B1109" s="449"/>
      <c r="C1109" s="438"/>
      <c r="D1109" s="440"/>
      <c r="E1109" s="442"/>
      <c r="F1109" s="551"/>
      <c r="G1109" s="444"/>
      <c r="H1109" s="448"/>
    </row>
    <row r="1110" spans="1:8">
      <c r="A1110" s="563"/>
      <c r="B1110" s="449"/>
      <c r="C1110" s="438"/>
      <c r="D1110" s="440"/>
      <c r="E1110" s="442"/>
      <c r="F1110" s="443"/>
      <c r="G1110" s="444"/>
      <c r="H1110" s="448"/>
    </row>
    <row r="1111" spans="1:8">
      <c r="A1111" s="563"/>
      <c r="B1111" s="447"/>
      <c r="C1111" s="438"/>
      <c r="D1111" s="440"/>
      <c r="E1111" s="442"/>
      <c r="F1111" s="551"/>
      <c r="G1111" s="446"/>
      <c r="H1111" s="448"/>
    </row>
    <row r="1112" spans="1:8">
      <c r="A1112" s="563"/>
      <c r="B1112" s="447"/>
      <c r="C1112" s="438"/>
      <c r="D1112" s="440"/>
      <c r="E1112" s="442"/>
      <c r="F1112" s="551"/>
      <c r="G1112" s="446"/>
      <c r="H1112" s="448"/>
    </row>
    <row r="1113" spans="1:8">
      <c r="A1113" s="563"/>
      <c r="B1113" s="447"/>
      <c r="C1113" s="438"/>
      <c r="D1113" s="440"/>
      <c r="E1113" s="442"/>
      <c r="F1113" s="551"/>
      <c r="G1113" s="446"/>
      <c r="H1113" s="556"/>
    </row>
    <row r="1114" spans="1:8">
      <c r="A1114" s="563"/>
      <c r="B1114" s="447"/>
      <c r="C1114" s="438"/>
      <c r="D1114" s="440"/>
      <c r="E1114" s="442"/>
      <c r="F1114" s="551"/>
      <c r="G1114" s="446"/>
      <c r="H1114" s="556"/>
    </row>
    <row r="1115" spans="1:8">
      <c r="A1115" s="563"/>
      <c r="B1115" s="447"/>
      <c r="C1115" s="438"/>
      <c r="D1115" s="440"/>
      <c r="E1115" s="442"/>
      <c r="F1115" s="551"/>
      <c r="G1115" s="446"/>
      <c r="H1115" s="556"/>
    </row>
    <row r="1116" spans="1:8">
      <c r="A1116" s="563"/>
      <c r="B1116" s="447"/>
      <c r="C1116" s="438"/>
      <c r="D1116" s="440"/>
      <c r="E1116" s="442"/>
      <c r="F1116" s="551"/>
      <c r="G1116" s="446"/>
      <c r="H1116" s="556"/>
    </row>
    <row r="1117" spans="1:8">
      <c r="A1117" s="563"/>
      <c r="B1117" s="447"/>
      <c r="C1117" s="438"/>
      <c r="D1117" s="450"/>
      <c r="E1117" s="445"/>
      <c r="F1117" s="551"/>
      <c r="G1117" s="446"/>
      <c r="H1117" s="556"/>
    </row>
    <row r="1118" spans="1:8">
      <c r="A1118" s="563"/>
      <c r="B1118" s="447"/>
      <c r="C1118" s="438"/>
      <c r="D1118" s="450"/>
      <c r="E1118" s="445"/>
      <c r="F1118" s="551"/>
      <c r="G1118" s="446"/>
      <c r="H1118" s="556"/>
    </row>
    <row r="1119" spans="1:8">
      <c r="A1119" s="563"/>
      <c r="B1119" s="447"/>
      <c r="C1119" s="438"/>
      <c r="D1119" s="450"/>
      <c r="E1119" s="445"/>
      <c r="F1119" s="551"/>
      <c r="G1119" s="446"/>
      <c r="H1119" s="556"/>
    </row>
    <row r="1120" spans="1:8">
      <c r="A1120" s="563"/>
      <c r="B1120" s="447"/>
      <c r="C1120" s="438"/>
      <c r="D1120" s="450"/>
      <c r="E1120" s="445"/>
      <c r="F1120" s="551"/>
      <c r="G1120" s="446"/>
      <c r="H1120" s="556"/>
    </row>
    <row r="1121" spans="1:8">
      <c r="A1121" s="563"/>
      <c r="B1121" s="447"/>
      <c r="C1121" s="438"/>
      <c r="D1121" s="450"/>
      <c r="E1121" s="445"/>
      <c r="F1121" s="551"/>
      <c r="G1121" s="446"/>
      <c r="H1121" s="556"/>
    </row>
    <row r="1122" spans="1:8">
      <c r="A1122" s="563"/>
      <c r="B1122" s="447"/>
      <c r="C1122" s="438"/>
      <c r="D1122" s="440"/>
      <c r="E1122" s="442"/>
      <c r="F1122" s="551"/>
      <c r="G1122" s="446"/>
      <c r="H1122" s="448"/>
    </row>
    <row r="1123" spans="1:8">
      <c r="A1123" s="563"/>
      <c r="B1123" s="447"/>
      <c r="C1123" s="438"/>
      <c r="D1123" s="440"/>
      <c r="E1123" s="442"/>
      <c r="F1123" s="443"/>
      <c r="G1123" s="444"/>
      <c r="H1123" s="448"/>
    </row>
    <row r="1124" spans="1:8">
      <c r="A1124" s="563"/>
      <c r="B1124" s="447"/>
      <c r="C1124" s="438"/>
      <c r="D1124" s="440"/>
      <c r="E1124" s="442"/>
      <c r="F1124" s="443"/>
      <c r="G1124" s="444"/>
      <c r="H1124" s="448"/>
    </row>
    <row r="1125" spans="1:8">
      <c r="A1125" s="563"/>
      <c r="B1125" s="447"/>
      <c r="C1125" s="438"/>
      <c r="D1125" s="440"/>
      <c r="E1125" s="442"/>
      <c r="F1125" s="443"/>
      <c r="G1125" s="444"/>
      <c r="H1125" s="448"/>
    </row>
    <row r="1126" spans="1:8">
      <c r="A1126" s="563"/>
      <c r="B1126" s="447"/>
      <c r="C1126" s="438"/>
      <c r="D1126" s="440"/>
      <c r="E1126" s="442"/>
      <c r="F1126" s="551"/>
      <c r="G1126" s="446"/>
      <c r="H1126" s="448"/>
    </row>
    <row r="1127" spans="1:8">
      <c r="A1127" s="563"/>
      <c r="B1127" s="447"/>
      <c r="C1127" s="438"/>
      <c r="D1127" s="440"/>
      <c r="E1127" s="442"/>
      <c r="F1127" s="443"/>
      <c r="G1127" s="444"/>
      <c r="H1127" s="448"/>
    </row>
    <row r="1128" spans="1:8">
      <c r="A1128" s="563"/>
      <c r="B1128" s="447"/>
      <c r="C1128" s="438"/>
      <c r="D1128" s="440"/>
      <c r="E1128" s="442"/>
      <c r="F1128" s="443"/>
      <c r="G1128" s="444"/>
      <c r="H1128" s="448"/>
    </row>
    <row r="1129" spans="1:8">
      <c r="A1129" s="563"/>
      <c r="B1129" s="447"/>
      <c r="C1129" s="438"/>
      <c r="D1129" s="440"/>
      <c r="E1129" s="442"/>
      <c r="F1129" s="443"/>
      <c r="G1129" s="444"/>
      <c r="H1129" s="448"/>
    </row>
    <row r="1130" spans="1:8">
      <c r="A1130" s="563"/>
      <c r="B1130" s="447"/>
      <c r="C1130" s="438"/>
      <c r="D1130" s="440"/>
      <c r="E1130" s="442"/>
      <c r="F1130" s="443"/>
      <c r="G1130" s="444"/>
      <c r="H1130" s="448"/>
    </row>
    <row r="1131" spans="1:8">
      <c r="A1131" s="563"/>
      <c r="B1131" s="447"/>
      <c r="C1131" s="438"/>
      <c r="D1131" s="440"/>
      <c r="E1131" s="442"/>
      <c r="F1131" s="443"/>
      <c r="G1131" s="444"/>
      <c r="H1131" s="448"/>
    </row>
    <row r="1132" spans="1:8">
      <c r="A1132" s="563"/>
      <c r="B1132" s="449"/>
      <c r="C1132" s="438"/>
      <c r="D1132" s="440"/>
      <c r="E1132" s="445"/>
      <c r="F1132" s="551"/>
      <c r="G1132" s="444"/>
      <c r="H1132" s="448"/>
    </row>
    <row r="1133" spans="1:8">
      <c r="A1133" s="563"/>
      <c r="B1133" s="449"/>
      <c r="C1133" s="438"/>
      <c r="D1133" s="440"/>
      <c r="E1133" s="442"/>
      <c r="F1133" s="443"/>
      <c r="G1133" s="444"/>
      <c r="H1133" s="448"/>
    </row>
    <row r="1134" spans="1:8">
      <c r="A1134" s="563"/>
      <c r="B1134" s="449"/>
      <c r="C1134" s="438"/>
      <c r="D1134" s="440"/>
      <c r="E1134" s="442"/>
      <c r="F1134" s="551"/>
      <c r="G1134" s="446"/>
      <c r="H1134" s="448"/>
    </row>
    <row r="1135" spans="1:8">
      <c r="A1135" s="563"/>
      <c r="B1135" s="449"/>
      <c r="C1135" s="438"/>
      <c r="D1135" s="440"/>
      <c r="E1135" s="445"/>
      <c r="F1135" s="443"/>
      <c r="G1135" s="444"/>
      <c r="H1135" s="448"/>
    </row>
    <row r="1136" spans="1:8">
      <c r="A1136" s="563"/>
      <c r="B1136" s="449"/>
      <c r="C1136" s="438"/>
      <c r="D1136" s="440"/>
      <c r="E1136" s="442"/>
      <c r="F1136" s="443"/>
      <c r="G1136" s="444"/>
      <c r="H1136" s="448"/>
    </row>
    <row r="1137" spans="1:8">
      <c r="A1137" s="563"/>
      <c r="B1137" s="449"/>
      <c r="C1137" s="438"/>
      <c r="D1137" s="440"/>
      <c r="E1137" s="442"/>
      <c r="F1137" s="443"/>
      <c r="G1137" s="444"/>
      <c r="H1137" s="448"/>
    </row>
    <row r="1138" spans="1:8">
      <c r="A1138" s="563"/>
      <c r="B1138" s="449"/>
      <c r="C1138" s="438"/>
      <c r="D1138" s="440"/>
      <c r="E1138" s="442"/>
      <c r="F1138" s="443"/>
      <c r="G1138" s="444"/>
      <c r="H1138" s="448"/>
    </row>
    <row r="1139" spans="1:8">
      <c r="A1139" s="563"/>
      <c r="B1139" s="449"/>
      <c r="C1139" s="438"/>
      <c r="D1139" s="440"/>
      <c r="E1139" s="442"/>
      <c r="F1139" s="443"/>
      <c r="G1139" s="444"/>
      <c r="H1139" s="448"/>
    </row>
    <row r="1140" spans="1:8">
      <c r="A1140" s="563"/>
      <c r="B1140" s="449"/>
      <c r="C1140" s="438"/>
      <c r="D1140" s="440"/>
      <c r="E1140" s="442"/>
      <c r="F1140" s="443"/>
      <c r="G1140" s="444"/>
      <c r="H1140" s="448"/>
    </row>
    <row r="1141" spans="1:8">
      <c r="A1141" s="563"/>
      <c r="B1141" s="449"/>
      <c r="C1141" s="438"/>
      <c r="D1141" s="440"/>
      <c r="E1141" s="442"/>
      <c r="F1141" s="551"/>
      <c r="G1141" s="446"/>
      <c r="H1141" s="448"/>
    </row>
    <row r="1142" spans="1:8">
      <c r="A1142" s="563"/>
      <c r="B1142" s="449"/>
      <c r="C1142" s="438"/>
      <c r="D1142" s="440"/>
      <c r="E1142" s="442"/>
      <c r="F1142" s="551"/>
      <c r="G1142" s="446"/>
      <c r="H1142" s="448"/>
    </row>
    <row r="1143" spans="1:8">
      <c r="A1143" s="563"/>
      <c r="B1143" s="447"/>
      <c r="C1143" s="438"/>
      <c r="D1143" s="440"/>
      <c r="E1143" s="442"/>
      <c r="F1143" s="551"/>
      <c r="G1143" s="446"/>
      <c r="H1143" s="448"/>
    </row>
    <row r="1144" spans="1:8">
      <c r="A1144" s="563"/>
      <c r="B1144" s="447"/>
      <c r="C1144" s="438"/>
      <c r="D1144" s="440"/>
      <c r="E1144" s="442"/>
      <c r="F1144" s="443"/>
      <c r="G1144" s="446"/>
      <c r="H1144" s="448"/>
    </row>
    <row r="1145" spans="1:8">
      <c r="A1145" s="563"/>
      <c r="B1145" s="447"/>
      <c r="C1145" s="438"/>
      <c r="D1145" s="440"/>
      <c r="E1145" s="442"/>
      <c r="F1145" s="443"/>
      <c r="G1145" s="446"/>
      <c r="H1145" s="448"/>
    </row>
    <row r="1146" spans="1:8">
      <c r="A1146" s="563"/>
      <c r="B1146" s="447"/>
      <c r="C1146" s="438"/>
      <c r="D1146" s="440"/>
      <c r="E1146" s="442"/>
      <c r="F1146" s="551"/>
      <c r="G1146" s="446"/>
      <c r="H1146" s="448"/>
    </row>
    <row r="1147" spans="1:8">
      <c r="A1147" s="563"/>
      <c r="B1147" s="447"/>
      <c r="C1147" s="438"/>
      <c r="D1147" s="440"/>
      <c r="E1147" s="442"/>
      <c r="F1147" s="551"/>
      <c r="G1147" s="446"/>
      <c r="H1147" s="448"/>
    </row>
    <row r="1148" spans="1:8">
      <c r="A1148" s="563"/>
      <c r="B1148" s="447"/>
      <c r="C1148" s="438"/>
      <c r="D1148" s="440"/>
      <c r="E1148" s="442"/>
      <c r="F1148" s="551"/>
      <c r="G1148" s="446"/>
      <c r="H1148" s="448"/>
    </row>
    <row r="1149" spans="1:8">
      <c r="A1149" s="563"/>
      <c r="B1149" s="447"/>
      <c r="C1149" s="438"/>
      <c r="D1149" s="440"/>
      <c r="E1149" s="442"/>
      <c r="F1149" s="551"/>
      <c r="G1149" s="446"/>
      <c r="H1149" s="556"/>
    </row>
    <row r="1150" spans="1:8">
      <c r="A1150" s="563"/>
      <c r="B1150" s="447"/>
      <c r="C1150" s="438"/>
      <c r="D1150" s="440"/>
      <c r="E1150" s="442"/>
      <c r="F1150" s="551"/>
      <c r="G1150" s="446"/>
      <c r="H1150" s="556"/>
    </row>
    <row r="1151" spans="1:8">
      <c r="A1151" s="563"/>
      <c r="B1151" s="447"/>
      <c r="C1151" s="555"/>
      <c r="D1151" s="450"/>
      <c r="E1151" s="445"/>
      <c r="F1151" s="551"/>
      <c r="G1151" s="446"/>
      <c r="H1151" s="556"/>
    </row>
    <row r="1152" spans="1:8">
      <c r="A1152" s="563"/>
      <c r="B1152" s="447"/>
      <c r="C1152" s="555"/>
      <c r="D1152" s="450"/>
      <c r="E1152" s="445"/>
      <c r="F1152" s="551"/>
      <c r="G1152" s="446"/>
      <c r="H1152" s="556"/>
    </row>
    <row r="1153" spans="1:8">
      <c r="A1153" s="563"/>
      <c r="B1153" s="447"/>
      <c r="C1153" s="555"/>
      <c r="D1153" s="450"/>
      <c r="E1153" s="445"/>
      <c r="F1153" s="551"/>
      <c r="G1153" s="446"/>
      <c r="H1153" s="556"/>
    </row>
    <row r="1154" spans="1:8">
      <c r="A1154" s="563"/>
      <c r="B1154" s="447"/>
      <c r="C1154" s="555"/>
      <c r="D1154" s="450"/>
      <c r="E1154" s="445"/>
      <c r="F1154" s="551"/>
      <c r="G1154" s="446"/>
      <c r="H1154" s="556"/>
    </row>
    <row r="1155" spans="1:8">
      <c r="A1155" s="563"/>
      <c r="B1155" s="447"/>
      <c r="C1155" s="555"/>
      <c r="D1155" s="450"/>
      <c r="E1155" s="445"/>
      <c r="F1155" s="551"/>
      <c r="G1155" s="446"/>
      <c r="H1155" s="556"/>
    </row>
    <row r="1156" spans="1:8">
      <c r="A1156" s="563"/>
      <c r="B1156" s="447"/>
      <c r="C1156" s="438"/>
      <c r="D1156" s="440"/>
      <c r="E1156" s="442"/>
      <c r="F1156" s="551"/>
      <c r="G1156" s="446"/>
      <c r="H1156" s="448"/>
    </row>
    <row r="1157" spans="1:8">
      <c r="A1157" s="563"/>
      <c r="B1157" s="449"/>
      <c r="C1157" s="438"/>
      <c r="D1157" s="440"/>
      <c r="E1157" s="442"/>
      <c r="F1157" s="443"/>
      <c r="G1157" s="444"/>
      <c r="H1157" s="448"/>
    </row>
    <row r="1158" spans="1:8">
      <c r="A1158" s="563"/>
      <c r="B1158" s="449"/>
      <c r="C1158" s="438"/>
      <c r="D1158" s="440"/>
      <c r="E1158" s="442"/>
      <c r="F1158" s="443"/>
      <c r="G1158" s="444"/>
      <c r="H1158" s="448"/>
    </row>
    <row r="1159" spans="1:8">
      <c r="A1159" s="563"/>
      <c r="B1159" s="449"/>
      <c r="C1159" s="438"/>
      <c r="D1159" s="440"/>
      <c r="E1159" s="442"/>
      <c r="F1159" s="443"/>
      <c r="G1159" s="444"/>
      <c r="H1159" s="448"/>
    </row>
    <row r="1160" spans="1:8">
      <c r="A1160" s="563"/>
      <c r="B1160" s="449"/>
      <c r="C1160" s="438"/>
      <c r="D1160" s="440"/>
      <c r="E1160" s="442"/>
      <c r="F1160" s="443"/>
      <c r="G1160" s="444"/>
      <c r="H1160" s="448"/>
    </row>
    <row r="1161" spans="1:8">
      <c r="A1161" s="563"/>
      <c r="B1161" s="449"/>
      <c r="C1161" s="438"/>
      <c r="D1161" s="440"/>
      <c r="E1161" s="442"/>
      <c r="F1161" s="443"/>
      <c r="G1161" s="444"/>
      <c r="H1161" s="448"/>
    </row>
    <row r="1162" spans="1:8">
      <c r="A1162" s="563"/>
      <c r="B1162" s="449"/>
      <c r="C1162" s="438"/>
      <c r="D1162" s="440"/>
      <c r="E1162" s="442"/>
      <c r="F1162" s="443"/>
      <c r="G1162" s="444"/>
      <c r="H1162" s="448"/>
    </row>
    <row r="1163" spans="1:8">
      <c r="A1163" s="563"/>
      <c r="B1163" s="449"/>
      <c r="C1163" s="438"/>
      <c r="D1163" s="440"/>
      <c r="E1163" s="442"/>
      <c r="F1163" s="443"/>
      <c r="G1163" s="444"/>
      <c r="H1163" s="448"/>
    </row>
    <row r="1164" spans="1:8">
      <c r="A1164" s="563"/>
      <c r="B1164" s="449"/>
      <c r="C1164" s="438"/>
      <c r="D1164" s="440"/>
      <c r="E1164" s="442"/>
      <c r="F1164" s="443"/>
      <c r="G1164" s="444"/>
      <c r="H1164" s="448"/>
    </row>
    <row r="1165" spans="1:8">
      <c r="A1165" s="563"/>
      <c r="B1165" s="449"/>
      <c r="C1165" s="438"/>
      <c r="D1165" s="440"/>
      <c r="E1165" s="442"/>
      <c r="F1165" s="443"/>
      <c r="G1165" s="444"/>
      <c r="H1165" s="448"/>
    </row>
    <row r="1166" spans="1:8">
      <c r="A1166" s="563"/>
      <c r="B1166" s="449"/>
      <c r="C1166" s="438"/>
      <c r="D1166" s="440"/>
      <c r="E1166" s="442"/>
      <c r="F1166" s="443"/>
      <c r="G1166" s="444"/>
      <c r="H1166" s="448"/>
    </row>
    <row r="1167" spans="1:8">
      <c r="A1167" s="563"/>
      <c r="B1167" s="449"/>
      <c r="C1167" s="438"/>
      <c r="D1167" s="440"/>
      <c r="E1167" s="442"/>
      <c r="F1167" s="443"/>
      <c r="G1167" s="444"/>
      <c r="H1167" s="448"/>
    </row>
    <row r="1168" spans="1:8">
      <c r="A1168" s="563"/>
      <c r="B1168" s="449"/>
      <c r="C1168" s="438"/>
      <c r="D1168" s="440"/>
      <c r="E1168" s="442"/>
      <c r="F1168" s="443"/>
      <c r="G1168" s="444"/>
      <c r="H1168" s="448"/>
    </row>
    <row r="1169" spans="1:8">
      <c r="A1169" s="563"/>
      <c r="B1169" s="449"/>
      <c r="C1169" s="438"/>
      <c r="D1169" s="440"/>
      <c r="E1169" s="442"/>
      <c r="F1169" s="443"/>
      <c r="G1169" s="444"/>
      <c r="H1169" s="556"/>
    </row>
    <row r="1170" spans="1:8">
      <c r="A1170" s="563"/>
      <c r="B1170" s="449"/>
      <c r="C1170" s="555"/>
      <c r="D1170" s="450"/>
      <c r="E1170" s="445"/>
      <c r="F1170" s="551"/>
      <c r="G1170" s="446"/>
      <c r="H1170" s="556"/>
    </row>
    <row r="1171" spans="1:8">
      <c r="A1171" s="563"/>
      <c r="B1171" s="449"/>
      <c r="C1171" s="555"/>
      <c r="D1171" s="450"/>
      <c r="E1171" s="445"/>
      <c r="F1171" s="551"/>
      <c r="G1171" s="446"/>
      <c r="H1171" s="556"/>
    </row>
    <row r="1172" spans="1:8">
      <c r="A1172" s="563"/>
      <c r="B1172" s="449"/>
      <c r="C1172" s="555"/>
      <c r="D1172" s="450"/>
      <c r="E1172" s="445"/>
      <c r="F1172" s="551"/>
      <c r="G1172" s="446"/>
      <c r="H1172" s="556"/>
    </row>
    <row r="1173" spans="1:8">
      <c r="A1173" s="563"/>
      <c r="B1173" s="449"/>
      <c r="C1173" s="555"/>
      <c r="D1173" s="450"/>
      <c r="E1173" s="445"/>
      <c r="F1173" s="551"/>
      <c r="G1173" s="446"/>
      <c r="H1173" s="556"/>
    </row>
    <row r="1174" spans="1:8">
      <c r="A1174" s="563"/>
      <c r="B1174" s="449"/>
      <c r="C1174" s="438"/>
      <c r="D1174" s="440"/>
      <c r="E1174" s="442"/>
      <c r="F1174" s="443"/>
      <c r="G1174" s="444"/>
      <c r="H1174" s="448"/>
    </row>
    <row r="1175" spans="1:8">
      <c r="A1175" s="563"/>
      <c r="B1175" s="449"/>
      <c r="C1175" s="438"/>
      <c r="D1175" s="440"/>
      <c r="E1175" s="442"/>
      <c r="F1175" s="443"/>
      <c r="G1175" s="444"/>
      <c r="H1175" s="448"/>
    </row>
    <row r="1176" spans="1:8">
      <c r="A1176" s="563"/>
      <c r="B1176" s="449"/>
      <c r="C1176" s="438"/>
      <c r="D1176" s="440"/>
      <c r="E1176" s="442"/>
      <c r="F1176" s="443"/>
      <c r="G1176" s="444"/>
      <c r="H1176" s="448"/>
    </row>
    <row r="1177" spans="1:8">
      <c r="A1177" s="563"/>
      <c r="B1177" s="449"/>
      <c r="C1177" s="438"/>
      <c r="D1177" s="440"/>
      <c r="E1177" s="442"/>
      <c r="F1177" s="443"/>
      <c r="G1177" s="444"/>
      <c r="H1177" s="448"/>
    </row>
    <row r="1178" spans="1:8">
      <c r="A1178" s="563"/>
      <c r="B1178" s="449"/>
      <c r="C1178" s="438"/>
      <c r="D1178" s="440"/>
      <c r="E1178" s="442"/>
      <c r="F1178" s="443"/>
      <c r="G1178" s="444"/>
      <c r="H1178" s="448"/>
    </row>
    <row r="1179" spans="1:8">
      <c r="A1179" s="563"/>
      <c r="B1179" s="449"/>
      <c r="C1179" s="438"/>
      <c r="D1179" s="440"/>
      <c r="E1179" s="442"/>
      <c r="F1179" s="443"/>
      <c r="G1179" s="444"/>
      <c r="H1179" s="448"/>
    </row>
    <row r="1180" spans="1:8">
      <c r="A1180" s="563"/>
      <c r="B1180" s="449"/>
      <c r="C1180" s="438"/>
      <c r="D1180" s="440"/>
      <c r="E1180" s="442"/>
      <c r="F1180" s="443"/>
      <c r="G1180" s="444"/>
      <c r="H1180" s="448"/>
    </row>
    <row r="1181" spans="1:8">
      <c r="A1181" s="563"/>
      <c r="B1181" s="449"/>
      <c r="C1181" s="438"/>
      <c r="D1181" s="440"/>
      <c r="E1181" s="442"/>
      <c r="F1181" s="443"/>
      <c r="G1181" s="444"/>
      <c r="H1181" s="448"/>
    </row>
    <row r="1182" spans="1:8">
      <c r="A1182" s="563"/>
      <c r="B1182" s="449"/>
      <c r="C1182" s="438"/>
      <c r="D1182" s="450"/>
      <c r="E1182" s="442"/>
      <c r="F1182" s="443"/>
      <c r="G1182" s="444"/>
      <c r="H1182" s="556"/>
    </row>
    <row r="1183" spans="1:8" ht="20.25">
      <c r="A1183" s="563"/>
      <c r="B1183" s="447"/>
      <c r="C1183" s="552"/>
      <c r="D1183" s="553"/>
      <c r="E1183" s="442"/>
      <c r="F1183" s="443"/>
      <c r="G1183" s="444"/>
      <c r="H1183" s="554"/>
    </row>
    <row r="1184" spans="1:8" ht="20.25">
      <c r="A1184" s="563"/>
      <c r="B1184" s="447"/>
      <c r="C1184" s="552"/>
      <c r="D1184" s="553"/>
      <c r="E1184" s="442"/>
      <c r="F1184" s="443"/>
      <c r="G1184" s="444"/>
      <c r="H1184" s="554"/>
    </row>
    <row r="1185" spans="1:8">
      <c r="A1185" s="563"/>
      <c r="B1185" s="449"/>
      <c r="C1185" s="438"/>
      <c r="D1185" s="440"/>
      <c r="E1185" s="442"/>
      <c r="F1185" s="443"/>
      <c r="G1185" s="444"/>
      <c r="H1185" s="448"/>
    </row>
    <row r="1186" spans="1:8">
      <c r="A1186" s="563"/>
      <c r="B1186" s="449"/>
      <c r="C1186" s="438"/>
      <c r="D1186" s="440"/>
      <c r="E1186" s="442"/>
      <c r="F1186" s="443"/>
      <c r="G1186" s="444"/>
      <c r="H1186" s="448"/>
    </row>
    <row r="1187" spans="1:8">
      <c r="A1187" s="563"/>
      <c r="B1187" s="449"/>
      <c r="C1187" s="438"/>
      <c r="D1187" s="440"/>
      <c r="E1187" s="442"/>
      <c r="F1187" s="443"/>
      <c r="G1187" s="444"/>
      <c r="H1187" s="448"/>
    </row>
    <row r="1188" spans="1:8">
      <c r="A1188" s="563"/>
      <c r="B1188" s="449"/>
      <c r="C1188" s="438"/>
      <c r="D1188" s="440"/>
      <c r="E1188" s="445"/>
      <c r="F1188" s="443"/>
      <c r="G1188" s="444"/>
      <c r="H1188" s="448"/>
    </row>
    <row r="1189" spans="1:8">
      <c r="A1189" s="563"/>
      <c r="B1189" s="449"/>
      <c r="C1189" s="438"/>
      <c r="D1189" s="440"/>
      <c r="E1189" s="442"/>
      <c r="F1189" s="443"/>
      <c r="G1189" s="444"/>
      <c r="H1189" s="448"/>
    </row>
    <row r="1190" spans="1:8">
      <c r="A1190" s="563"/>
      <c r="B1190" s="449"/>
      <c r="C1190" s="555"/>
      <c r="D1190" s="450"/>
      <c r="E1190" s="442"/>
      <c r="F1190" s="551"/>
      <c r="G1190" s="446"/>
      <c r="H1190" s="556"/>
    </row>
    <row r="1191" spans="1:8">
      <c r="A1191" s="563"/>
      <c r="B1191" s="449"/>
      <c r="C1191" s="438"/>
      <c r="D1191" s="440"/>
      <c r="E1191" s="442"/>
      <c r="F1191" s="443"/>
      <c r="G1191" s="444"/>
      <c r="H1191" s="448"/>
    </row>
    <row r="1192" spans="1:8">
      <c r="A1192" s="563"/>
      <c r="B1192" s="449"/>
      <c r="C1192" s="438"/>
      <c r="D1192" s="440"/>
      <c r="E1192" s="442"/>
      <c r="F1192" s="551"/>
      <c r="G1192" s="444"/>
      <c r="H1192" s="448"/>
    </row>
    <row r="1193" spans="1:8">
      <c r="A1193" s="563"/>
      <c r="B1193" s="449"/>
      <c r="C1193" s="438"/>
      <c r="D1193" s="440"/>
      <c r="E1193" s="442"/>
      <c r="F1193" s="551"/>
      <c r="G1193" s="444"/>
      <c r="H1193" s="448"/>
    </row>
    <row r="1194" spans="1:8">
      <c r="A1194" s="563"/>
      <c r="B1194" s="449"/>
      <c r="C1194" s="438"/>
      <c r="D1194" s="440"/>
      <c r="E1194" s="442"/>
      <c r="F1194" s="443"/>
      <c r="G1194" s="444"/>
      <c r="H1194" s="448"/>
    </row>
    <row r="1195" spans="1:8">
      <c r="A1195" s="563"/>
      <c r="B1195" s="447"/>
      <c r="C1195" s="438"/>
      <c r="D1195" s="440"/>
      <c r="E1195" s="442"/>
      <c r="F1195" s="551"/>
      <c r="G1195" s="446"/>
      <c r="H1195" s="448"/>
    </row>
    <row r="1196" spans="1:8">
      <c r="A1196" s="563"/>
      <c r="B1196" s="447"/>
      <c r="C1196" s="438"/>
      <c r="D1196" s="440"/>
      <c r="E1196" s="442"/>
      <c r="F1196" s="551"/>
      <c r="G1196" s="446"/>
      <c r="H1196" s="448"/>
    </row>
    <row r="1197" spans="1:8">
      <c r="A1197" s="563"/>
      <c r="B1197" s="447"/>
      <c r="C1197" s="438"/>
      <c r="D1197" s="440"/>
      <c r="E1197" s="442"/>
      <c r="F1197" s="551"/>
      <c r="G1197" s="446"/>
      <c r="H1197" s="556"/>
    </row>
    <row r="1198" spans="1:8">
      <c r="A1198" s="563"/>
      <c r="B1198" s="447"/>
      <c r="C1198" s="438"/>
      <c r="D1198" s="440"/>
      <c r="E1198" s="442"/>
      <c r="F1198" s="551"/>
      <c r="G1198" s="446"/>
      <c r="H1198" s="556"/>
    </row>
    <row r="1199" spans="1:8">
      <c r="A1199" s="563"/>
      <c r="B1199" s="447"/>
      <c r="C1199" s="438"/>
      <c r="D1199" s="440"/>
      <c r="E1199" s="442"/>
      <c r="F1199" s="551"/>
      <c r="G1199" s="446"/>
      <c r="H1199" s="556"/>
    </row>
    <row r="1200" spans="1:8">
      <c r="A1200" s="563"/>
      <c r="B1200" s="447"/>
      <c r="C1200" s="438"/>
      <c r="D1200" s="440"/>
      <c r="E1200" s="442"/>
      <c r="F1200" s="551"/>
      <c r="G1200" s="446"/>
      <c r="H1200" s="556"/>
    </row>
    <row r="1201" spans="1:8">
      <c r="A1201" s="563"/>
      <c r="B1201" s="447"/>
      <c r="C1201" s="555"/>
      <c r="D1201" s="450"/>
      <c r="E1201" s="445"/>
      <c r="F1201" s="551"/>
      <c r="G1201" s="446"/>
      <c r="H1201" s="556"/>
    </row>
    <row r="1202" spans="1:8">
      <c r="A1202" s="563"/>
      <c r="B1202" s="447"/>
      <c r="C1202" s="555"/>
      <c r="D1202" s="450"/>
      <c r="E1202" s="445"/>
      <c r="F1202" s="551"/>
      <c r="G1202" s="446"/>
      <c r="H1202" s="556"/>
    </row>
    <row r="1203" spans="1:8">
      <c r="A1203" s="563"/>
      <c r="B1203" s="447"/>
      <c r="C1203" s="555"/>
      <c r="D1203" s="450"/>
      <c r="E1203" s="445"/>
      <c r="F1203" s="551"/>
      <c r="G1203" s="446"/>
      <c r="H1203" s="556"/>
    </row>
    <row r="1204" spans="1:8">
      <c r="A1204" s="563"/>
      <c r="B1204" s="447"/>
      <c r="C1204" s="555"/>
      <c r="D1204" s="450"/>
      <c r="E1204" s="445"/>
      <c r="F1204" s="551"/>
      <c r="G1204" s="446"/>
      <c r="H1204" s="556"/>
    </row>
    <row r="1205" spans="1:8">
      <c r="A1205" s="563"/>
      <c r="B1205" s="447"/>
      <c r="C1205" s="555"/>
      <c r="D1205" s="450"/>
      <c r="E1205" s="445"/>
      <c r="F1205" s="551"/>
      <c r="G1205" s="446"/>
      <c r="H1205" s="556"/>
    </row>
    <row r="1206" spans="1:8">
      <c r="A1206" s="563"/>
      <c r="B1206" s="447"/>
      <c r="C1206" s="438"/>
      <c r="D1206" s="440"/>
      <c r="E1206" s="442"/>
      <c r="F1206" s="551"/>
      <c r="G1206" s="446"/>
      <c r="H1206" s="448"/>
    </row>
    <row r="1207" spans="1:8">
      <c r="A1207" s="563"/>
      <c r="B1207" s="447"/>
      <c r="C1207" s="438"/>
      <c r="D1207" s="440"/>
      <c r="E1207" s="442"/>
      <c r="F1207" s="443"/>
      <c r="G1207" s="444"/>
      <c r="H1207" s="448"/>
    </row>
    <row r="1208" spans="1:8">
      <c r="A1208" s="563"/>
      <c r="B1208" s="447"/>
      <c r="C1208" s="438"/>
      <c r="D1208" s="440"/>
      <c r="E1208" s="442"/>
      <c r="F1208" s="443"/>
      <c r="G1208" s="444"/>
      <c r="H1208" s="448"/>
    </row>
    <row r="1209" spans="1:8">
      <c r="A1209" s="563"/>
      <c r="B1209" s="447"/>
      <c r="C1209" s="438"/>
      <c r="D1209" s="440"/>
      <c r="E1209" s="442"/>
      <c r="F1209" s="443"/>
      <c r="G1209" s="444"/>
      <c r="H1209" s="448"/>
    </row>
    <row r="1210" spans="1:8">
      <c r="A1210" s="563"/>
      <c r="B1210" s="447"/>
      <c r="C1210" s="438"/>
      <c r="D1210" s="440"/>
      <c r="E1210" s="442"/>
      <c r="F1210" s="551"/>
      <c r="G1210" s="446"/>
      <c r="H1210" s="448"/>
    </row>
    <row r="1211" spans="1:8">
      <c r="A1211" s="563"/>
      <c r="B1211" s="447"/>
      <c r="C1211" s="438"/>
      <c r="D1211" s="440"/>
      <c r="E1211" s="442"/>
      <c r="F1211" s="443"/>
      <c r="G1211" s="444"/>
      <c r="H1211" s="448"/>
    </row>
    <row r="1212" spans="1:8">
      <c r="A1212" s="563"/>
      <c r="B1212" s="447"/>
      <c r="C1212" s="438"/>
      <c r="D1212" s="440"/>
      <c r="E1212" s="442"/>
      <c r="F1212" s="443"/>
      <c r="G1212" s="444"/>
      <c r="H1212" s="448"/>
    </row>
    <row r="1213" spans="1:8">
      <c r="A1213" s="563"/>
      <c r="B1213" s="447"/>
      <c r="C1213" s="438"/>
      <c r="D1213" s="440"/>
      <c r="E1213" s="442"/>
      <c r="F1213" s="443"/>
      <c r="G1213" s="444"/>
      <c r="H1213" s="448"/>
    </row>
    <row r="1214" spans="1:8">
      <c r="A1214" s="563"/>
      <c r="B1214" s="447"/>
      <c r="C1214" s="438"/>
      <c r="D1214" s="440"/>
      <c r="E1214" s="442"/>
      <c r="F1214" s="443"/>
      <c r="G1214" s="444"/>
      <c r="H1214" s="448"/>
    </row>
    <row r="1215" spans="1:8">
      <c r="A1215" s="563"/>
      <c r="B1215" s="447"/>
      <c r="C1215" s="438"/>
      <c r="D1215" s="440"/>
      <c r="E1215" s="442"/>
      <c r="F1215" s="443"/>
      <c r="G1215" s="444"/>
      <c r="H1215" s="448"/>
    </row>
    <row r="1216" spans="1:8">
      <c r="A1216" s="563"/>
      <c r="B1216" s="449"/>
      <c r="C1216" s="438"/>
      <c r="D1216" s="440"/>
      <c r="E1216" s="445"/>
      <c r="F1216" s="551"/>
      <c r="G1216" s="444"/>
      <c r="H1216" s="448"/>
    </row>
    <row r="1217" spans="1:8">
      <c r="A1217" s="563"/>
      <c r="B1217" s="449"/>
      <c r="C1217" s="438"/>
      <c r="D1217" s="440"/>
      <c r="E1217" s="442"/>
      <c r="F1217" s="443"/>
      <c r="G1217" s="444"/>
      <c r="H1217" s="448"/>
    </row>
    <row r="1218" spans="1:8">
      <c r="A1218" s="563"/>
      <c r="B1218" s="449"/>
      <c r="C1218" s="438"/>
      <c r="D1218" s="440"/>
      <c r="E1218" s="442"/>
      <c r="F1218" s="551"/>
      <c r="G1218" s="446"/>
      <c r="H1218" s="448"/>
    </row>
    <row r="1219" spans="1:8">
      <c r="A1219" s="563"/>
      <c r="B1219" s="449"/>
      <c r="C1219" s="438"/>
      <c r="D1219" s="440"/>
      <c r="E1219" s="445"/>
      <c r="F1219" s="443"/>
      <c r="G1219" s="444"/>
      <c r="H1219" s="448"/>
    </row>
    <row r="1220" spans="1:8">
      <c r="A1220" s="563"/>
      <c r="B1220" s="449"/>
      <c r="C1220" s="438"/>
      <c r="D1220" s="440"/>
      <c r="E1220" s="442"/>
      <c r="F1220" s="443"/>
      <c r="G1220" s="444"/>
      <c r="H1220" s="448"/>
    </row>
    <row r="1221" spans="1:8">
      <c r="A1221" s="563"/>
      <c r="B1221" s="449"/>
      <c r="C1221" s="438"/>
      <c r="D1221" s="440"/>
      <c r="E1221" s="442"/>
      <c r="F1221" s="443"/>
      <c r="G1221" s="444"/>
      <c r="H1221" s="448"/>
    </row>
    <row r="1222" spans="1:8">
      <c r="A1222" s="563"/>
      <c r="B1222" s="449"/>
      <c r="C1222" s="438"/>
      <c r="D1222" s="440"/>
      <c r="E1222" s="442"/>
      <c r="F1222" s="443"/>
      <c r="G1222" s="444"/>
      <c r="H1222" s="448"/>
    </row>
    <row r="1223" spans="1:8">
      <c r="A1223" s="563"/>
      <c r="B1223" s="449"/>
      <c r="C1223" s="438"/>
      <c r="D1223" s="440"/>
      <c r="E1223" s="442"/>
      <c r="F1223" s="443"/>
      <c r="G1223" s="444"/>
      <c r="H1223" s="448"/>
    </row>
    <row r="1224" spans="1:8">
      <c r="A1224" s="563"/>
      <c r="B1224" s="449"/>
      <c r="C1224" s="438"/>
      <c r="D1224" s="440"/>
      <c r="E1224" s="442"/>
      <c r="F1224" s="443"/>
      <c r="G1224" s="444"/>
      <c r="H1224" s="448"/>
    </row>
    <row r="1225" spans="1:8">
      <c r="A1225" s="563"/>
      <c r="B1225" s="449"/>
      <c r="C1225" s="438"/>
      <c r="D1225" s="440"/>
      <c r="E1225" s="442"/>
      <c r="F1225" s="551"/>
      <c r="G1225" s="446"/>
      <c r="H1225" s="448"/>
    </row>
    <row r="1226" spans="1:8">
      <c r="A1226" s="563"/>
      <c r="B1226" s="449"/>
      <c r="C1226" s="438"/>
      <c r="D1226" s="440"/>
      <c r="E1226" s="442"/>
      <c r="F1226" s="551"/>
      <c r="G1226" s="446"/>
      <c r="H1226" s="448"/>
    </row>
    <row r="1227" spans="1:8">
      <c r="A1227" s="563"/>
      <c r="B1227" s="447"/>
      <c r="C1227" s="438"/>
      <c r="D1227" s="440"/>
      <c r="E1227" s="442"/>
      <c r="F1227" s="551"/>
      <c r="G1227" s="446"/>
      <c r="H1227" s="448"/>
    </row>
    <row r="1228" spans="1:8">
      <c r="A1228" s="563"/>
      <c r="B1228" s="447"/>
      <c r="C1228" s="438"/>
      <c r="D1228" s="440"/>
      <c r="E1228" s="442"/>
      <c r="F1228" s="443"/>
      <c r="G1228" s="446"/>
      <c r="H1228" s="448"/>
    </row>
    <row r="1229" spans="1:8">
      <c r="A1229" s="563"/>
      <c r="B1229" s="447"/>
      <c r="C1229" s="438"/>
      <c r="D1229" s="440"/>
      <c r="E1229" s="442"/>
      <c r="F1229" s="443"/>
      <c r="G1229" s="446"/>
      <c r="H1229" s="448"/>
    </row>
    <row r="1230" spans="1:8">
      <c r="A1230" s="563"/>
      <c r="B1230" s="447"/>
      <c r="C1230" s="438"/>
      <c r="D1230" s="440"/>
      <c r="E1230" s="442"/>
      <c r="F1230" s="551"/>
      <c r="G1230" s="446"/>
      <c r="H1230" s="448"/>
    </row>
    <row r="1231" spans="1:8">
      <c r="A1231" s="563"/>
      <c r="B1231" s="447"/>
      <c r="C1231" s="438"/>
      <c r="D1231" s="440"/>
      <c r="E1231" s="442"/>
      <c r="F1231" s="551"/>
      <c r="G1231" s="446"/>
      <c r="H1231" s="448"/>
    </row>
    <row r="1232" spans="1:8">
      <c r="A1232" s="563"/>
      <c r="B1232" s="447"/>
      <c r="C1232" s="438"/>
      <c r="D1232" s="440"/>
      <c r="E1232" s="442"/>
      <c r="F1232" s="551"/>
      <c r="G1232" s="446"/>
      <c r="H1232" s="448"/>
    </row>
    <row r="1233" spans="1:8">
      <c r="A1233" s="563"/>
      <c r="B1233" s="447"/>
      <c r="C1233" s="438"/>
      <c r="D1233" s="440"/>
      <c r="E1233" s="442"/>
      <c r="F1233" s="551"/>
      <c r="G1233" s="446"/>
      <c r="H1233" s="556"/>
    </row>
    <row r="1234" spans="1:8">
      <c r="A1234" s="563"/>
      <c r="B1234" s="447"/>
      <c r="C1234" s="438"/>
      <c r="D1234" s="440"/>
      <c r="E1234" s="442"/>
      <c r="F1234" s="551"/>
      <c r="G1234" s="446"/>
      <c r="H1234" s="556"/>
    </row>
    <row r="1235" spans="1:8">
      <c r="A1235" s="563"/>
      <c r="B1235" s="447"/>
      <c r="C1235" s="555"/>
      <c r="D1235" s="450"/>
      <c r="E1235" s="445"/>
      <c r="F1235" s="551"/>
      <c r="G1235" s="446"/>
      <c r="H1235" s="556"/>
    </row>
    <row r="1236" spans="1:8">
      <c r="A1236" s="563"/>
      <c r="B1236" s="447"/>
      <c r="C1236" s="555"/>
      <c r="D1236" s="450"/>
      <c r="E1236" s="445"/>
      <c r="F1236" s="551"/>
      <c r="G1236" s="446"/>
      <c r="H1236" s="556"/>
    </row>
    <row r="1237" spans="1:8">
      <c r="A1237" s="563"/>
      <c r="B1237" s="447"/>
      <c r="C1237" s="555"/>
      <c r="D1237" s="450"/>
      <c r="E1237" s="445"/>
      <c r="F1237" s="551"/>
      <c r="G1237" s="446"/>
      <c r="H1237" s="556"/>
    </row>
    <row r="1238" spans="1:8">
      <c r="A1238" s="563"/>
      <c r="B1238" s="447"/>
      <c r="C1238" s="555"/>
      <c r="D1238" s="450"/>
      <c r="E1238" s="445"/>
      <c r="F1238" s="551"/>
      <c r="G1238" s="446"/>
      <c r="H1238" s="556"/>
    </row>
    <row r="1239" spans="1:8">
      <c r="A1239" s="563"/>
      <c r="B1239" s="447"/>
      <c r="C1239" s="555"/>
      <c r="D1239" s="450"/>
      <c r="E1239" s="445"/>
      <c r="F1239" s="551"/>
      <c r="G1239" s="446"/>
      <c r="H1239" s="556"/>
    </row>
    <row r="1240" spans="1:8">
      <c r="A1240" s="563"/>
      <c r="B1240" s="447"/>
      <c r="C1240" s="438"/>
      <c r="D1240" s="440"/>
      <c r="E1240" s="442"/>
      <c r="F1240" s="551"/>
      <c r="G1240" s="446"/>
      <c r="H1240" s="448"/>
    </row>
    <row r="1241" spans="1:8">
      <c r="A1241" s="563"/>
      <c r="B1241" s="449"/>
      <c r="C1241" s="438"/>
      <c r="D1241" s="440"/>
      <c r="E1241" s="442"/>
      <c r="F1241" s="443"/>
      <c r="G1241" s="444"/>
      <c r="H1241" s="448"/>
    </row>
    <row r="1242" spans="1:8">
      <c r="A1242" s="563"/>
      <c r="B1242" s="449"/>
      <c r="C1242" s="438"/>
      <c r="D1242" s="440"/>
      <c r="E1242" s="442"/>
      <c r="F1242" s="443"/>
      <c r="G1242" s="444"/>
      <c r="H1242" s="448"/>
    </row>
    <row r="1243" spans="1:8">
      <c r="A1243" s="563"/>
      <c r="B1243" s="449"/>
      <c r="C1243" s="438"/>
      <c r="D1243" s="440"/>
      <c r="E1243" s="442"/>
      <c r="F1243" s="443"/>
      <c r="G1243" s="444"/>
      <c r="H1243" s="448"/>
    </row>
    <row r="1244" spans="1:8">
      <c r="A1244" s="563"/>
      <c r="B1244" s="449"/>
      <c r="C1244" s="438"/>
      <c r="D1244" s="440"/>
      <c r="E1244" s="442"/>
      <c r="F1244" s="443"/>
      <c r="G1244" s="444"/>
      <c r="H1244" s="448"/>
    </row>
    <row r="1245" spans="1:8">
      <c r="A1245" s="563"/>
      <c r="B1245" s="449"/>
      <c r="C1245" s="438"/>
      <c r="D1245" s="440"/>
      <c r="E1245" s="442"/>
      <c r="F1245" s="443"/>
      <c r="G1245" s="444"/>
      <c r="H1245" s="448"/>
    </row>
    <row r="1246" spans="1:8">
      <c r="A1246" s="563"/>
      <c r="B1246" s="449"/>
      <c r="C1246" s="438"/>
      <c r="D1246" s="440"/>
      <c r="E1246" s="442"/>
      <c r="F1246" s="443"/>
      <c r="G1246" s="444"/>
      <c r="H1246" s="448"/>
    </row>
    <row r="1247" spans="1:8">
      <c r="A1247" s="563"/>
      <c r="B1247" s="449"/>
      <c r="C1247" s="438"/>
      <c r="D1247" s="440"/>
      <c r="E1247" s="442"/>
      <c r="F1247" s="443"/>
      <c r="G1247" s="444"/>
      <c r="H1247" s="448"/>
    </row>
    <row r="1248" spans="1:8">
      <c r="A1248" s="563"/>
      <c r="B1248" s="449"/>
      <c r="C1248" s="438"/>
      <c r="D1248" s="440"/>
      <c r="E1248" s="442"/>
      <c r="F1248" s="443"/>
      <c r="G1248" s="444"/>
      <c r="H1248" s="448"/>
    </row>
    <row r="1249" spans="1:8">
      <c r="A1249" s="563"/>
      <c r="B1249" s="449"/>
      <c r="C1249" s="438"/>
      <c r="D1249" s="440"/>
      <c r="E1249" s="442"/>
      <c r="F1249" s="443"/>
      <c r="G1249" s="444"/>
      <c r="H1249" s="448"/>
    </row>
    <row r="1250" spans="1:8">
      <c r="A1250" s="563"/>
      <c r="B1250" s="449"/>
      <c r="C1250" s="438"/>
      <c r="D1250" s="440"/>
      <c r="E1250" s="442"/>
      <c r="F1250" s="443"/>
      <c r="G1250" s="444"/>
      <c r="H1250" s="448"/>
    </row>
    <row r="1251" spans="1:8">
      <c r="A1251" s="563"/>
      <c r="B1251" s="449"/>
      <c r="C1251" s="438"/>
      <c r="D1251" s="440"/>
      <c r="E1251" s="442"/>
      <c r="F1251" s="443"/>
      <c r="G1251" s="444"/>
      <c r="H1251" s="448"/>
    </row>
    <row r="1252" spans="1:8">
      <c r="A1252" s="563"/>
      <c r="B1252" s="449"/>
      <c r="C1252" s="438"/>
      <c r="D1252" s="440"/>
      <c r="E1252" s="442"/>
      <c r="F1252" s="443"/>
      <c r="G1252" s="444"/>
      <c r="H1252" s="448"/>
    </row>
    <row r="1253" spans="1:8">
      <c r="A1253" s="563"/>
      <c r="B1253" s="449"/>
      <c r="C1253" s="438"/>
      <c r="D1253" s="440"/>
      <c r="E1253" s="442"/>
      <c r="F1253" s="443"/>
      <c r="G1253" s="444"/>
      <c r="H1253" s="556"/>
    </row>
    <row r="1254" spans="1:8">
      <c r="A1254" s="563"/>
      <c r="B1254" s="449"/>
      <c r="C1254" s="555"/>
      <c r="D1254" s="450"/>
      <c r="E1254" s="445"/>
      <c r="F1254" s="551"/>
      <c r="G1254" s="446"/>
      <c r="H1254" s="556"/>
    </row>
    <row r="1255" spans="1:8">
      <c r="A1255" s="563"/>
      <c r="B1255" s="449"/>
      <c r="C1255" s="555"/>
      <c r="D1255" s="450"/>
      <c r="E1255" s="445"/>
      <c r="F1255" s="551"/>
      <c r="G1255" s="446"/>
      <c r="H1255" s="556"/>
    </row>
    <row r="1256" spans="1:8">
      <c r="A1256" s="563"/>
      <c r="B1256" s="449"/>
      <c r="C1256" s="555"/>
      <c r="D1256" s="450"/>
      <c r="E1256" s="445"/>
      <c r="F1256" s="551"/>
      <c r="G1256" s="446"/>
      <c r="H1256" s="556"/>
    </row>
    <row r="1257" spans="1:8">
      <c r="A1257" s="563"/>
      <c r="B1257" s="449"/>
      <c r="C1257" s="555"/>
      <c r="D1257" s="450"/>
      <c r="E1257" s="445"/>
      <c r="F1257" s="551"/>
      <c r="G1257" s="446"/>
      <c r="H1257" s="556"/>
    </row>
    <row r="1258" spans="1:8">
      <c r="A1258" s="563"/>
      <c r="B1258" s="449"/>
      <c r="C1258" s="438"/>
      <c r="D1258" s="440"/>
      <c r="E1258" s="442"/>
      <c r="F1258" s="443"/>
      <c r="G1258" s="444"/>
      <c r="H1258" s="448"/>
    </row>
    <row r="1259" spans="1:8">
      <c r="A1259" s="563"/>
      <c r="B1259" s="449"/>
      <c r="C1259" s="438"/>
      <c r="D1259" s="440"/>
      <c r="E1259" s="442"/>
      <c r="F1259" s="443"/>
      <c r="G1259" s="444"/>
      <c r="H1259" s="448"/>
    </row>
    <row r="1260" spans="1:8">
      <c r="A1260" s="563"/>
      <c r="B1260" s="449"/>
      <c r="C1260" s="438"/>
      <c r="D1260" s="440"/>
      <c r="E1260" s="442"/>
      <c r="F1260" s="443"/>
      <c r="G1260" s="444"/>
      <c r="H1260" s="448"/>
    </row>
    <row r="1261" spans="1:8">
      <c r="A1261" s="563"/>
      <c r="B1261" s="449"/>
      <c r="C1261" s="438"/>
      <c r="D1261" s="440"/>
      <c r="E1261" s="442"/>
      <c r="F1261" s="443"/>
      <c r="G1261" s="444"/>
      <c r="H1261" s="448"/>
    </row>
    <row r="1262" spans="1:8">
      <c r="A1262" s="563"/>
      <c r="B1262" s="449"/>
      <c r="C1262" s="438"/>
      <c r="D1262" s="440"/>
      <c r="E1262" s="442"/>
      <c r="F1262" s="443"/>
      <c r="G1262" s="444"/>
      <c r="H1262" s="448"/>
    </row>
    <row r="1263" spans="1:8">
      <c r="A1263" s="563"/>
      <c r="B1263" s="449"/>
      <c r="C1263" s="438"/>
      <c r="D1263" s="440"/>
      <c r="E1263" s="442"/>
      <c r="F1263" s="443"/>
      <c r="G1263" s="444"/>
      <c r="H1263" s="448"/>
    </row>
    <row r="1264" spans="1:8">
      <c r="A1264" s="563"/>
      <c r="B1264" s="449"/>
      <c r="C1264" s="438"/>
      <c r="D1264" s="440"/>
      <c r="E1264" s="442"/>
      <c r="F1264" s="443"/>
      <c r="G1264" s="444"/>
      <c r="H1264" s="448"/>
    </row>
    <row r="1265" spans="1:8">
      <c r="A1265" s="563"/>
      <c r="B1265" s="449"/>
      <c r="C1265" s="438"/>
      <c r="D1265" s="440"/>
      <c r="E1265" s="442"/>
      <c r="F1265" s="443"/>
      <c r="G1265" s="444"/>
      <c r="H1265" s="448"/>
    </row>
    <row r="1266" spans="1:8">
      <c r="A1266" s="563"/>
      <c r="B1266" s="449"/>
      <c r="C1266" s="438"/>
      <c r="D1266" s="450"/>
      <c r="E1266" s="442"/>
      <c r="F1266" s="443"/>
      <c r="G1266" s="444"/>
      <c r="H1266" s="556"/>
    </row>
    <row r="1267" spans="1:8" ht="20.25">
      <c r="A1267" s="563"/>
      <c r="B1267" s="447"/>
      <c r="C1267" s="552"/>
      <c r="D1267" s="553"/>
      <c r="E1267" s="442"/>
      <c r="F1267" s="443"/>
      <c r="G1267" s="444"/>
      <c r="H1267" s="554"/>
    </row>
    <row r="1268" spans="1:8" ht="20.25">
      <c r="A1268" s="563"/>
      <c r="B1268" s="447"/>
      <c r="C1268" s="552"/>
      <c r="D1268" s="553"/>
      <c r="E1268" s="442"/>
      <c r="F1268" s="443"/>
      <c r="G1268" s="444"/>
      <c r="H1268" s="554"/>
    </row>
    <row r="1269" spans="1:8">
      <c r="A1269" s="563"/>
      <c r="B1269" s="449"/>
      <c r="C1269" s="438"/>
      <c r="D1269" s="440"/>
      <c r="E1269" s="442"/>
      <c r="F1269" s="443"/>
      <c r="G1269" s="444"/>
      <c r="H1269" s="448"/>
    </row>
    <row r="1270" spans="1:8">
      <c r="A1270" s="563"/>
      <c r="B1270" s="449"/>
      <c r="C1270" s="438"/>
      <c r="D1270" s="440"/>
      <c r="E1270" s="442"/>
      <c r="F1270" s="443"/>
      <c r="G1270" s="444"/>
      <c r="H1270" s="448"/>
    </row>
    <row r="1271" spans="1:8">
      <c r="A1271" s="563"/>
      <c r="B1271" s="449"/>
      <c r="C1271" s="438"/>
      <c r="D1271" s="440"/>
      <c r="E1271" s="442"/>
      <c r="F1271" s="443"/>
      <c r="G1271" s="444"/>
      <c r="H1271" s="448"/>
    </row>
    <row r="1272" spans="1:8">
      <c r="A1272" s="563"/>
      <c r="B1272" s="449"/>
      <c r="C1272" s="438"/>
      <c r="D1272" s="440"/>
      <c r="E1272" s="445"/>
      <c r="F1272" s="443"/>
      <c r="G1272" s="444"/>
      <c r="H1272" s="448"/>
    </row>
    <row r="1273" spans="1:8">
      <c r="A1273" s="563"/>
      <c r="B1273" s="449"/>
      <c r="C1273" s="438"/>
      <c r="D1273" s="440"/>
      <c r="E1273" s="442"/>
      <c r="F1273" s="443"/>
      <c r="G1273" s="444"/>
      <c r="H1273" s="448"/>
    </row>
    <row r="1274" spans="1:8">
      <c r="A1274" s="563"/>
      <c r="B1274" s="449"/>
      <c r="C1274" s="555"/>
      <c r="D1274" s="450"/>
      <c r="E1274" s="442"/>
      <c r="F1274" s="551"/>
      <c r="G1274" s="446"/>
      <c r="H1274" s="556"/>
    </row>
    <row r="1275" spans="1:8">
      <c r="A1275" s="563"/>
      <c r="B1275" s="449"/>
      <c r="C1275" s="438"/>
      <c r="D1275" s="440"/>
      <c r="E1275" s="442"/>
      <c r="F1275" s="443"/>
      <c r="G1275" s="444"/>
      <c r="H1275" s="448"/>
    </row>
    <row r="1276" spans="1:8">
      <c r="A1276" s="563"/>
      <c r="B1276" s="449"/>
      <c r="C1276" s="438"/>
      <c r="D1276" s="440"/>
      <c r="E1276" s="442"/>
      <c r="F1276" s="551"/>
      <c r="G1276" s="444"/>
      <c r="H1276" s="448"/>
    </row>
    <row r="1277" spans="1:8">
      <c r="A1277" s="563"/>
      <c r="B1277" s="449"/>
      <c r="C1277" s="438"/>
      <c r="D1277" s="440"/>
      <c r="E1277" s="442"/>
      <c r="F1277" s="551"/>
      <c r="G1277" s="444"/>
      <c r="H1277" s="448"/>
    </row>
    <row r="1278" spans="1:8">
      <c r="A1278" s="563"/>
      <c r="B1278" s="449"/>
      <c r="C1278" s="438"/>
      <c r="D1278" s="440"/>
      <c r="E1278" s="442"/>
      <c r="F1278" s="443"/>
      <c r="G1278" s="444"/>
      <c r="H1278" s="448"/>
    </row>
    <row r="1279" spans="1:8">
      <c r="A1279" s="563"/>
      <c r="B1279" s="447"/>
      <c r="C1279" s="438"/>
      <c r="D1279" s="440"/>
      <c r="E1279" s="442"/>
      <c r="F1279" s="551"/>
      <c r="G1279" s="446"/>
      <c r="H1279" s="448"/>
    </row>
    <row r="1280" spans="1:8">
      <c r="A1280" s="563"/>
      <c r="B1280" s="447"/>
      <c r="C1280" s="438"/>
      <c r="D1280" s="440"/>
      <c r="E1280" s="442"/>
      <c r="F1280" s="551"/>
      <c r="G1280" s="446"/>
      <c r="H1280" s="448"/>
    </row>
    <row r="1281" spans="1:8">
      <c r="A1281" s="563"/>
      <c r="B1281" s="447"/>
      <c r="C1281" s="438"/>
      <c r="D1281" s="440"/>
      <c r="E1281" s="442"/>
      <c r="F1281" s="551"/>
      <c r="G1281" s="446"/>
      <c r="H1281" s="556"/>
    </row>
    <row r="1282" spans="1:8">
      <c r="A1282" s="563"/>
      <c r="B1282" s="447"/>
      <c r="C1282" s="438"/>
      <c r="D1282" s="440"/>
      <c r="E1282" s="442"/>
      <c r="F1282" s="551"/>
      <c r="G1282" s="446"/>
      <c r="H1282" s="556"/>
    </row>
    <row r="1283" spans="1:8">
      <c r="A1283" s="563"/>
      <c r="B1283" s="447"/>
      <c r="C1283" s="438"/>
      <c r="D1283" s="440"/>
      <c r="E1283" s="442"/>
      <c r="F1283" s="551"/>
      <c r="G1283" s="446"/>
      <c r="H1283" s="556"/>
    </row>
    <row r="1284" spans="1:8">
      <c r="A1284" s="563"/>
      <c r="B1284" s="447"/>
      <c r="C1284" s="438"/>
      <c r="D1284" s="440"/>
      <c r="E1284" s="442"/>
      <c r="F1284" s="551"/>
      <c r="G1284" s="446"/>
      <c r="H1284" s="556"/>
    </row>
    <row r="1285" spans="1:8">
      <c r="A1285" s="563"/>
      <c r="B1285" s="447"/>
      <c r="C1285" s="555"/>
      <c r="D1285" s="450"/>
      <c r="E1285" s="445"/>
      <c r="F1285" s="551"/>
      <c r="G1285" s="446"/>
      <c r="H1285" s="556"/>
    </row>
    <row r="1286" spans="1:8">
      <c r="A1286" s="563"/>
      <c r="B1286" s="447"/>
      <c r="C1286" s="555"/>
      <c r="D1286" s="450"/>
      <c r="E1286" s="445"/>
      <c r="F1286" s="551"/>
      <c r="G1286" s="446"/>
      <c r="H1286" s="556"/>
    </row>
    <row r="1287" spans="1:8">
      <c r="A1287" s="563"/>
      <c r="B1287" s="447"/>
      <c r="C1287" s="555"/>
      <c r="D1287" s="450"/>
      <c r="E1287" s="445"/>
      <c r="F1287" s="551"/>
      <c r="G1287" s="446"/>
      <c r="H1287" s="556"/>
    </row>
    <row r="1288" spans="1:8">
      <c r="A1288" s="563"/>
      <c r="B1288" s="447"/>
      <c r="C1288" s="555"/>
      <c r="D1288" s="450"/>
      <c r="E1288" s="445"/>
      <c r="F1288" s="551"/>
      <c r="G1288" s="446"/>
      <c r="H1288" s="556"/>
    </row>
    <row r="1289" spans="1:8">
      <c r="A1289" s="563"/>
      <c r="B1289" s="447"/>
      <c r="C1289" s="555"/>
      <c r="D1289" s="450"/>
      <c r="E1289" s="445"/>
      <c r="F1289" s="551"/>
      <c r="G1289" s="446"/>
      <c r="H1289" s="556"/>
    </row>
    <row r="1290" spans="1:8">
      <c r="A1290" s="563"/>
      <c r="B1290" s="447"/>
      <c r="C1290" s="438"/>
      <c r="D1290" s="440"/>
      <c r="E1290" s="442"/>
      <c r="F1290" s="551"/>
      <c r="G1290" s="446"/>
      <c r="H1290" s="448"/>
    </row>
    <row r="1291" spans="1:8">
      <c r="A1291" s="563"/>
      <c r="B1291" s="447"/>
      <c r="C1291" s="438"/>
      <c r="D1291" s="440"/>
      <c r="E1291" s="442"/>
      <c r="F1291" s="443"/>
      <c r="G1291" s="444"/>
      <c r="H1291" s="448"/>
    </row>
    <row r="1292" spans="1:8">
      <c r="A1292" s="563"/>
      <c r="B1292" s="447"/>
      <c r="C1292" s="438"/>
      <c r="D1292" s="440"/>
      <c r="E1292" s="442"/>
      <c r="F1292" s="443"/>
      <c r="G1292" s="444"/>
      <c r="H1292" s="448"/>
    </row>
    <row r="1293" spans="1:8">
      <c r="A1293" s="563"/>
      <c r="B1293" s="447"/>
      <c r="C1293" s="438"/>
      <c r="D1293" s="440"/>
      <c r="E1293" s="442"/>
      <c r="F1293" s="443"/>
      <c r="G1293" s="444"/>
      <c r="H1293" s="448"/>
    </row>
    <row r="1294" spans="1:8">
      <c r="A1294" s="563"/>
      <c r="B1294" s="447"/>
      <c r="C1294" s="438"/>
      <c r="D1294" s="440"/>
      <c r="E1294" s="442"/>
      <c r="F1294" s="551"/>
      <c r="G1294" s="446"/>
      <c r="H1294" s="448"/>
    </row>
    <row r="1295" spans="1:8">
      <c r="A1295" s="563"/>
      <c r="B1295" s="447"/>
      <c r="C1295" s="438"/>
      <c r="D1295" s="440"/>
      <c r="E1295" s="442"/>
      <c r="F1295" s="443"/>
      <c r="G1295" s="444"/>
      <c r="H1295" s="448"/>
    </row>
    <row r="1296" spans="1:8">
      <c r="A1296" s="563"/>
      <c r="B1296" s="447"/>
      <c r="C1296" s="438"/>
      <c r="D1296" s="440"/>
      <c r="E1296" s="442"/>
      <c r="F1296" s="443"/>
      <c r="G1296" s="444"/>
      <c r="H1296" s="448"/>
    </row>
    <row r="1297" spans="1:8">
      <c r="A1297" s="563"/>
      <c r="B1297" s="447"/>
      <c r="C1297" s="438"/>
      <c r="D1297" s="440"/>
      <c r="E1297" s="442"/>
      <c r="F1297" s="443"/>
      <c r="G1297" s="444"/>
      <c r="H1297" s="448"/>
    </row>
    <row r="1298" spans="1:8">
      <c r="A1298" s="563"/>
      <c r="B1298" s="447"/>
      <c r="C1298" s="438"/>
      <c r="D1298" s="440"/>
      <c r="E1298" s="442"/>
      <c r="F1298" s="443"/>
      <c r="G1298" s="444"/>
      <c r="H1298" s="448"/>
    </row>
    <row r="1299" spans="1:8">
      <c r="A1299" s="563"/>
      <c r="B1299" s="447"/>
      <c r="C1299" s="438"/>
      <c r="D1299" s="440"/>
      <c r="E1299" s="442"/>
      <c r="F1299" s="443"/>
      <c r="G1299" s="444"/>
      <c r="H1299" s="448"/>
    </row>
    <row r="1300" spans="1:8">
      <c r="A1300" s="563"/>
      <c r="B1300" s="449"/>
      <c r="C1300" s="438"/>
      <c r="D1300" s="440"/>
      <c r="E1300" s="445"/>
      <c r="F1300" s="551"/>
      <c r="G1300" s="444"/>
      <c r="H1300" s="448"/>
    </row>
    <row r="1301" spans="1:8">
      <c r="A1301" s="563"/>
      <c r="B1301" s="449"/>
      <c r="C1301" s="438"/>
      <c r="D1301" s="440"/>
      <c r="E1301" s="442"/>
      <c r="F1301" s="443"/>
      <c r="G1301" s="444"/>
      <c r="H1301" s="448"/>
    </row>
    <row r="1302" spans="1:8">
      <c r="A1302" s="563"/>
      <c r="B1302" s="449"/>
      <c r="C1302" s="438"/>
      <c r="D1302" s="440"/>
      <c r="E1302" s="442"/>
      <c r="F1302" s="551"/>
      <c r="G1302" s="446"/>
      <c r="H1302" s="448"/>
    </row>
    <row r="1303" spans="1:8">
      <c r="A1303" s="563"/>
      <c r="B1303" s="449"/>
      <c r="C1303" s="438"/>
      <c r="D1303" s="440"/>
      <c r="E1303" s="445"/>
      <c r="F1303" s="443"/>
      <c r="G1303" s="444"/>
      <c r="H1303" s="448"/>
    </row>
    <row r="1304" spans="1:8">
      <c r="A1304" s="563"/>
      <c r="B1304" s="449"/>
      <c r="C1304" s="438"/>
      <c r="D1304" s="440"/>
      <c r="E1304" s="442"/>
      <c r="F1304" s="443"/>
      <c r="G1304" s="444"/>
      <c r="H1304" s="448"/>
    </row>
    <row r="1305" spans="1:8">
      <c r="A1305" s="563"/>
      <c r="B1305" s="449"/>
      <c r="C1305" s="438"/>
      <c r="D1305" s="440"/>
      <c r="E1305" s="442"/>
      <c r="F1305" s="443"/>
      <c r="G1305" s="444"/>
      <c r="H1305" s="448"/>
    </row>
    <row r="1306" spans="1:8">
      <c r="A1306" s="563"/>
      <c r="B1306" s="449"/>
      <c r="C1306" s="438"/>
      <c r="D1306" s="440"/>
      <c r="E1306" s="442"/>
      <c r="F1306" s="443"/>
      <c r="G1306" s="444"/>
      <c r="H1306" s="448"/>
    </row>
    <row r="1307" spans="1:8">
      <c r="A1307" s="563"/>
      <c r="B1307" s="449"/>
      <c r="C1307" s="438"/>
      <c r="D1307" s="440"/>
      <c r="E1307" s="442"/>
      <c r="F1307" s="443"/>
      <c r="G1307" s="444"/>
      <c r="H1307" s="448"/>
    </row>
    <row r="1308" spans="1:8">
      <c r="A1308" s="563"/>
      <c r="B1308" s="449"/>
      <c r="C1308" s="438"/>
      <c r="D1308" s="440"/>
      <c r="E1308" s="442"/>
      <c r="F1308" s="443"/>
      <c r="G1308" s="444"/>
      <c r="H1308" s="448"/>
    </row>
    <row r="1309" spans="1:8">
      <c r="A1309" s="563"/>
      <c r="B1309" s="449"/>
      <c r="C1309" s="438"/>
      <c r="D1309" s="440"/>
      <c r="E1309" s="442"/>
      <c r="F1309" s="551"/>
      <c r="G1309" s="446"/>
      <c r="H1309" s="448"/>
    </row>
    <row r="1310" spans="1:8">
      <c r="A1310" s="563"/>
      <c r="B1310" s="449"/>
      <c r="C1310" s="438"/>
      <c r="D1310" s="440"/>
      <c r="E1310" s="442"/>
      <c r="F1310" s="551"/>
      <c r="G1310" s="446"/>
      <c r="H1310" s="448"/>
    </row>
    <row r="1311" spans="1:8">
      <c r="A1311" s="563"/>
      <c r="B1311" s="447"/>
      <c r="C1311" s="438"/>
      <c r="D1311" s="440"/>
      <c r="E1311" s="442"/>
      <c r="F1311" s="551"/>
      <c r="G1311" s="446"/>
      <c r="H1311" s="448"/>
    </row>
    <row r="1312" spans="1:8">
      <c r="A1312" s="563"/>
      <c r="B1312" s="447"/>
      <c r="C1312" s="438"/>
      <c r="D1312" s="440"/>
      <c r="E1312" s="442"/>
      <c r="F1312" s="443"/>
      <c r="G1312" s="446"/>
      <c r="H1312" s="448"/>
    </row>
    <row r="1313" spans="1:8">
      <c r="A1313" s="563"/>
      <c r="B1313" s="447"/>
      <c r="C1313" s="438"/>
      <c r="D1313" s="440"/>
      <c r="E1313" s="442"/>
      <c r="F1313" s="443"/>
      <c r="G1313" s="446"/>
      <c r="H1313" s="448"/>
    </row>
    <row r="1314" spans="1:8">
      <c r="A1314" s="563"/>
      <c r="B1314" s="447"/>
      <c r="C1314" s="438"/>
      <c r="D1314" s="440"/>
      <c r="E1314" s="442"/>
      <c r="F1314" s="551"/>
      <c r="G1314" s="446"/>
      <c r="H1314" s="448"/>
    </row>
    <row r="1315" spans="1:8">
      <c r="A1315" s="563"/>
      <c r="B1315" s="447"/>
      <c r="C1315" s="438"/>
      <c r="D1315" s="440"/>
      <c r="E1315" s="442"/>
      <c r="F1315" s="551"/>
      <c r="G1315" s="446"/>
      <c r="H1315" s="448"/>
    </row>
    <row r="1316" spans="1:8">
      <c r="A1316" s="563"/>
      <c r="B1316" s="447"/>
      <c r="C1316" s="438"/>
      <c r="D1316" s="440"/>
      <c r="E1316" s="442"/>
      <c r="F1316" s="551"/>
      <c r="G1316" s="446"/>
      <c r="H1316" s="448"/>
    </row>
    <row r="1317" spans="1:8">
      <c r="A1317" s="563"/>
      <c r="B1317" s="447"/>
      <c r="C1317" s="438"/>
      <c r="D1317" s="440"/>
      <c r="E1317" s="442"/>
      <c r="F1317" s="551"/>
      <c r="G1317" s="446"/>
      <c r="H1317" s="556"/>
    </row>
    <row r="1318" spans="1:8">
      <c r="A1318" s="563"/>
      <c r="B1318" s="447"/>
      <c r="C1318" s="438"/>
      <c r="D1318" s="440"/>
      <c r="E1318" s="442"/>
      <c r="F1318" s="551"/>
      <c r="G1318" s="446"/>
      <c r="H1318" s="556"/>
    </row>
    <row r="1319" spans="1:8">
      <c r="A1319" s="563"/>
      <c r="B1319" s="447"/>
      <c r="C1319" s="555"/>
      <c r="D1319" s="450"/>
      <c r="E1319" s="445"/>
      <c r="F1319" s="551"/>
      <c r="G1319" s="446"/>
      <c r="H1319" s="556"/>
    </row>
    <row r="1320" spans="1:8">
      <c r="A1320" s="563"/>
      <c r="B1320" s="447"/>
      <c r="C1320" s="555"/>
      <c r="D1320" s="450"/>
      <c r="E1320" s="445"/>
      <c r="F1320" s="551"/>
      <c r="G1320" s="446"/>
      <c r="H1320" s="556"/>
    </row>
    <row r="1321" spans="1:8">
      <c r="A1321" s="563"/>
      <c r="B1321" s="447"/>
      <c r="C1321" s="555"/>
      <c r="D1321" s="450"/>
      <c r="E1321" s="445"/>
      <c r="F1321" s="551"/>
      <c r="G1321" s="446"/>
      <c r="H1321" s="556"/>
    </row>
    <row r="1322" spans="1:8">
      <c r="A1322" s="563"/>
      <c r="B1322" s="447"/>
      <c r="C1322" s="555"/>
      <c r="D1322" s="450"/>
      <c r="E1322" s="445"/>
      <c r="F1322" s="551"/>
      <c r="G1322" s="446"/>
      <c r="H1322" s="556"/>
    </row>
    <row r="1323" spans="1:8">
      <c r="A1323" s="563"/>
      <c r="B1323" s="447"/>
      <c r="C1323" s="555"/>
      <c r="D1323" s="450"/>
      <c r="E1323" s="445"/>
      <c r="F1323" s="551"/>
      <c r="G1323" s="446"/>
      <c r="H1323" s="556"/>
    </row>
    <row r="1324" spans="1:8">
      <c r="A1324" s="563"/>
      <c r="B1324" s="447"/>
      <c r="C1324" s="438"/>
      <c r="D1324" s="440"/>
      <c r="E1324" s="442"/>
      <c r="F1324" s="551"/>
      <c r="G1324" s="446"/>
      <c r="H1324" s="448"/>
    </row>
    <row r="1325" spans="1:8">
      <c r="A1325" s="563"/>
      <c r="B1325" s="449"/>
      <c r="C1325" s="438"/>
      <c r="D1325" s="440"/>
      <c r="E1325" s="442"/>
      <c r="F1325" s="443"/>
      <c r="G1325" s="444"/>
      <c r="H1325" s="448"/>
    </row>
    <row r="1326" spans="1:8">
      <c r="A1326" s="563"/>
      <c r="B1326" s="449"/>
      <c r="C1326" s="438"/>
      <c r="D1326" s="440"/>
      <c r="E1326" s="442"/>
      <c r="F1326" s="443"/>
      <c r="G1326" s="444"/>
      <c r="H1326" s="448"/>
    </row>
    <row r="1327" spans="1:8">
      <c r="A1327" s="563"/>
      <c r="B1327" s="449"/>
      <c r="C1327" s="438"/>
      <c r="D1327" s="440"/>
      <c r="E1327" s="442"/>
      <c r="F1327" s="443"/>
      <c r="G1327" s="444"/>
      <c r="H1327" s="448"/>
    </row>
    <row r="1328" spans="1:8">
      <c r="A1328" s="563"/>
      <c r="B1328" s="449"/>
      <c r="C1328" s="438"/>
      <c r="D1328" s="440"/>
      <c r="E1328" s="442"/>
      <c r="F1328" s="443"/>
      <c r="G1328" s="444"/>
      <c r="H1328" s="448"/>
    </row>
    <row r="1329" spans="1:8">
      <c r="A1329" s="563"/>
      <c r="B1329" s="449"/>
      <c r="C1329" s="438"/>
      <c r="D1329" s="440"/>
      <c r="E1329" s="442"/>
      <c r="F1329" s="443"/>
      <c r="G1329" s="444"/>
      <c r="H1329" s="448"/>
    </row>
    <row r="1330" spans="1:8">
      <c r="A1330" s="563"/>
      <c r="B1330" s="449"/>
      <c r="C1330" s="438"/>
      <c r="D1330" s="440"/>
      <c r="E1330" s="442"/>
      <c r="F1330" s="443"/>
      <c r="G1330" s="444"/>
      <c r="H1330" s="448"/>
    </row>
    <row r="1331" spans="1:8">
      <c r="A1331" s="563"/>
      <c r="B1331" s="449"/>
      <c r="C1331" s="438"/>
      <c r="D1331" s="440"/>
      <c r="E1331" s="442"/>
      <c r="F1331" s="443"/>
      <c r="G1331" s="444"/>
      <c r="H1331" s="448"/>
    </row>
    <row r="1332" spans="1:8">
      <c r="A1332" s="563"/>
      <c r="B1332" s="449"/>
      <c r="C1332" s="438"/>
      <c r="D1332" s="440"/>
      <c r="E1332" s="442"/>
      <c r="F1332" s="443"/>
      <c r="G1332" s="444"/>
      <c r="H1332" s="448"/>
    </row>
    <row r="1333" spans="1:8">
      <c r="A1333" s="563"/>
      <c r="B1333" s="449"/>
      <c r="C1333" s="438"/>
      <c r="D1333" s="440"/>
      <c r="E1333" s="442"/>
      <c r="F1333" s="443"/>
      <c r="G1333" s="444"/>
      <c r="H1333" s="448"/>
    </row>
    <row r="1334" spans="1:8">
      <c r="A1334" s="563"/>
      <c r="B1334" s="449"/>
      <c r="C1334" s="438"/>
      <c r="D1334" s="440"/>
      <c r="E1334" s="442"/>
      <c r="F1334" s="443"/>
      <c r="G1334" s="444"/>
      <c r="H1334" s="448"/>
    </row>
    <row r="1335" spans="1:8">
      <c r="A1335" s="563"/>
      <c r="B1335" s="449"/>
      <c r="C1335" s="438"/>
      <c r="D1335" s="440"/>
      <c r="E1335" s="442"/>
      <c r="F1335" s="443"/>
      <c r="G1335" s="444"/>
      <c r="H1335" s="448"/>
    </row>
    <row r="1336" spans="1:8">
      <c r="A1336" s="563"/>
      <c r="B1336" s="449"/>
      <c r="C1336" s="438"/>
      <c r="D1336" s="440"/>
      <c r="E1336" s="442"/>
      <c r="F1336" s="443"/>
      <c r="G1336" s="444"/>
      <c r="H1336" s="556"/>
    </row>
    <row r="1337" spans="1:8">
      <c r="A1337" s="563"/>
      <c r="B1337" s="449"/>
      <c r="C1337" s="555"/>
      <c r="D1337" s="450"/>
      <c r="E1337" s="445"/>
      <c r="F1337" s="551"/>
      <c r="G1337" s="446"/>
      <c r="H1337" s="556"/>
    </row>
    <row r="1338" spans="1:8">
      <c r="A1338" s="563"/>
      <c r="B1338" s="449"/>
      <c r="C1338" s="555"/>
      <c r="D1338" s="450"/>
      <c r="E1338" s="445"/>
      <c r="F1338" s="551"/>
      <c r="G1338" s="446"/>
      <c r="H1338" s="556"/>
    </row>
    <row r="1339" spans="1:8">
      <c r="A1339" s="563"/>
      <c r="B1339" s="449"/>
      <c r="C1339" s="555"/>
      <c r="D1339" s="450"/>
      <c r="E1339" s="445"/>
      <c r="F1339" s="551"/>
      <c r="G1339" s="446"/>
      <c r="H1339" s="556"/>
    </row>
    <row r="1340" spans="1:8">
      <c r="A1340" s="563"/>
      <c r="B1340" s="449"/>
      <c r="C1340" s="555"/>
      <c r="D1340" s="450"/>
      <c r="E1340" s="445"/>
      <c r="F1340" s="551"/>
      <c r="G1340" s="446"/>
      <c r="H1340" s="556"/>
    </row>
    <row r="1341" spans="1:8">
      <c r="A1341" s="563"/>
      <c r="B1341" s="449"/>
      <c r="C1341" s="438"/>
      <c r="D1341" s="440"/>
      <c r="E1341" s="442"/>
      <c r="F1341" s="443"/>
      <c r="G1341" s="444"/>
      <c r="H1341" s="448"/>
    </row>
    <row r="1342" spans="1:8">
      <c r="A1342" s="563"/>
      <c r="B1342" s="449"/>
      <c r="C1342" s="438"/>
      <c r="D1342" s="440"/>
      <c r="E1342" s="442"/>
      <c r="F1342" s="443"/>
      <c r="G1342" s="444"/>
      <c r="H1342" s="448"/>
    </row>
    <row r="1343" spans="1:8">
      <c r="A1343" s="563"/>
      <c r="B1343" s="449"/>
      <c r="C1343" s="438"/>
      <c r="D1343" s="440"/>
      <c r="E1343" s="442"/>
      <c r="F1343" s="443"/>
      <c r="G1343" s="444"/>
      <c r="H1343" s="448"/>
    </row>
    <row r="1344" spans="1:8">
      <c r="A1344" s="563"/>
      <c r="B1344" s="449"/>
      <c r="C1344" s="438"/>
      <c r="D1344" s="440"/>
      <c r="E1344" s="442"/>
      <c r="F1344" s="443"/>
      <c r="G1344" s="444"/>
      <c r="H1344" s="448"/>
    </row>
    <row r="1345" spans="1:8">
      <c r="A1345" s="563"/>
      <c r="B1345" s="449"/>
      <c r="C1345" s="438"/>
      <c r="D1345" s="440"/>
      <c r="E1345" s="442"/>
      <c r="F1345" s="443"/>
      <c r="G1345" s="444"/>
      <c r="H1345" s="448"/>
    </row>
    <row r="1346" spans="1:8">
      <c r="A1346" s="563"/>
      <c r="B1346" s="449"/>
      <c r="C1346" s="438"/>
      <c r="D1346" s="440"/>
      <c r="E1346" s="442"/>
      <c r="F1346" s="443"/>
      <c r="G1346" s="444"/>
      <c r="H1346" s="448"/>
    </row>
    <row r="1347" spans="1:8">
      <c r="A1347" s="563"/>
      <c r="B1347" s="449"/>
      <c r="C1347" s="438"/>
      <c r="D1347" s="440"/>
      <c r="E1347" s="442"/>
      <c r="F1347" s="443"/>
      <c r="G1347" s="444"/>
      <c r="H1347" s="448"/>
    </row>
    <row r="1348" spans="1:8">
      <c r="A1348" s="563"/>
      <c r="B1348" s="449"/>
      <c r="C1348" s="438"/>
      <c r="D1348" s="440"/>
      <c r="E1348" s="442"/>
      <c r="F1348" s="443"/>
      <c r="G1348" s="444"/>
      <c r="H1348" s="448"/>
    </row>
    <row r="1349" spans="1:8">
      <c r="A1349" s="563"/>
      <c r="B1349" s="449"/>
      <c r="C1349" s="438"/>
      <c r="D1349" s="450"/>
      <c r="E1349" s="442"/>
      <c r="F1349" s="443"/>
      <c r="G1349" s="444"/>
      <c r="H1349" s="556"/>
    </row>
    <row r="1350" spans="1:8" ht="20.25">
      <c r="A1350" s="563"/>
      <c r="B1350" s="447"/>
      <c r="C1350" s="552"/>
      <c r="D1350" s="553"/>
      <c r="E1350" s="442"/>
      <c r="F1350" s="443"/>
      <c r="G1350" s="444"/>
      <c r="H1350" s="554"/>
    </row>
    <row r="1351" spans="1:8" ht="20.25">
      <c r="A1351" s="563"/>
      <c r="B1351" s="447"/>
      <c r="C1351" s="552"/>
      <c r="D1351" s="553"/>
      <c r="E1351" s="442"/>
      <c r="F1351" s="443"/>
      <c r="G1351" s="444"/>
      <c r="H1351" s="554"/>
    </row>
    <row r="1352" spans="1:8">
      <c r="A1352" s="563"/>
      <c r="B1352" s="449"/>
      <c r="C1352" s="438"/>
      <c r="D1352" s="440"/>
      <c r="E1352" s="442"/>
      <c r="F1352" s="443"/>
      <c r="G1352" s="444"/>
      <c r="H1352" s="448"/>
    </row>
    <row r="1353" spans="1:8">
      <c r="A1353" s="563"/>
      <c r="B1353" s="449"/>
      <c r="C1353" s="438"/>
      <c r="D1353" s="440"/>
      <c r="E1353" s="442"/>
      <c r="F1353" s="443"/>
      <c r="G1353" s="444"/>
      <c r="H1353" s="448"/>
    </row>
    <row r="1354" spans="1:8">
      <c r="A1354" s="563"/>
      <c r="B1354" s="449"/>
      <c r="C1354" s="438"/>
      <c r="D1354" s="440"/>
      <c r="E1354" s="442"/>
      <c r="F1354" s="443"/>
      <c r="G1354" s="444"/>
      <c r="H1354" s="448"/>
    </row>
    <row r="1355" spans="1:8">
      <c r="A1355" s="563"/>
      <c r="B1355" s="449"/>
      <c r="C1355" s="438"/>
      <c r="D1355" s="440"/>
      <c r="E1355" s="445"/>
      <c r="F1355" s="443"/>
      <c r="G1355" s="444"/>
      <c r="H1355" s="448"/>
    </row>
    <row r="1356" spans="1:8">
      <c r="A1356" s="563"/>
      <c r="B1356" s="449"/>
      <c r="C1356" s="438"/>
      <c r="D1356" s="440"/>
      <c r="E1356" s="442"/>
      <c r="F1356" s="443"/>
      <c r="G1356" s="444"/>
      <c r="H1356" s="448"/>
    </row>
    <row r="1357" spans="1:8">
      <c r="A1357" s="563"/>
      <c r="B1357" s="449"/>
      <c r="C1357" s="555"/>
      <c r="D1357" s="450"/>
      <c r="E1357" s="442"/>
      <c r="F1357" s="551"/>
      <c r="G1357" s="446"/>
      <c r="H1357" s="556"/>
    </row>
    <row r="1358" spans="1:8">
      <c r="A1358" s="563"/>
      <c r="B1358" s="449"/>
      <c r="C1358" s="438"/>
      <c r="D1358" s="440"/>
      <c r="E1358" s="442"/>
      <c r="F1358" s="443"/>
      <c r="G1358" s="444"/>
      <c r="H1358" s="448"/>
    </row>
    <row r="1359" spans="1:8">
      <c r="A1359" s="563"/>
      <c r="B1359" s="449"/>
      <c r="C1359" s="438"/>
      <c r="D1359" s="440"/>
      <c r="E1359" s="442"/>
      <c r="F1359" s="551"/>
      <c r="G1359" s="444"/>
      <c r="H1359" s="448"/>
    </row>
    <row r="1360" spans="1:8">
      <c r="A1360" s="563"/>
      <c r="B1360" s="449"/>
      <c r="C1360" s="438"/>
      <c r="D1360" s="440"/>
      <c r="E1360" s="442"/>
      <c r="F1360" s="551"/>
      <c r="G1360" s="444"/>
      <c r="H1360" s="448"/>
    </row>
    <row r="1361" spans="1:8">
      <c r="A1361" s="563"/>
      <c r="B1361" s="449"/>
      <c r="C1361" s="438"/>
      <c r="D1361" s="440"/>
      <c r="E1361" s="442"/>
      <c r="F1361" s="443"/>
      <c r="G1361" s="444"/>
      <c r="H1361" s="448"/>
    </row>
    <row r="1362" spans="1:8">
      <c r="A1362" s="563"/>
      <c r="B1362" s="447"/>
      <c r="C1362" s="438"/>
      <c r="D1362" s="440"/>
      <c r="E1362" s="442"/>
      <c r="F1362" s="551"/>
      <c r="G1362" s="446"/>
      <c r="H1362" s="448"/>
    </row>
    <row r="1363" spans="1:8">
      <c r="A1363" s="563"/>
      <c r="B1363" s="447"/>
      <c r="C1363" s="438"/>
      <c r="D1363" s="440"/>
      <c r="E1363" s="442"/>
      <c r="F1363" s="551"/>
      <c r="G1363" s="446"/>
      <c r="H1363" s="448"/>
    </row>
    <row r="1364" spans="1:8">
      <c r="A1364" s="563"/>
      <c r="B1364" s="447"/>
      <c r="C1364" s="438"/>
      <c r="D1364" s="440"/>
      <c r="E1364" s="442"/>
      <c r="F1364" s="551"/>
      <c r="G1364" s="446"/>
      <c r="H1364" s="556"/>
    </row>
    <row r="1365" spans="1:8">
      <c r="A1365" s="563"/>
      <c r="B1365" s="447"/>
      <c r="C1365" s="438"/>
      <c r="D1365" s="440"/>
      <c r="E1365" s="442"/>
      <c r="F1365" s="551"/>
      <c r="G1365" s="446"/>
      <c r="H1365" s="556"/>
    </row>
    <row r="1366" spans="1:8">
      <c r="A1366" s="563"/>
      <c r="B1366" s="447"/>
      <c r="C1366" s="438"/>
      <c r="D1366" s="440"/>
      <c r="E1366" s="442"/>
      <c r="F1366" s="551"/>
      <c r="G1366" s="446"/>
      <c r="H1366" s="556"/>
    </row>
    <row r="1367" spans="1:8">
      <c r="A1367" s="563"/>
      <c r="B1367" s="447"/>
      <c r="C1367" s="438"/>
      <c r="D1367" s="440"/>
      <c r="E1367" s="442"/>
      <c r="F1367" s="551"/>
      <c r="G1367" s="446"/>
      <c r="H1367" s="556"/>
    </row>
    <row r="1368" spans="1:8">
      <c r="A1368" s="563"/>
      <c r="B1368" s="447"/>
      <c r="C1368" s="555"/>
      <c r="D1368" s="450"/>
      <c r="E1368" s="445"/>
      <c r="F1368" s="551"/>
      <c r="G1368" s="446"/>
      <c r="H1368" s="556"/>
    </row>
    <row r="1369" spans="1:8">
      <c r="A1369" s="563"/>
      <c r="B1369" s="447"/>
      <c r="C1369" s="555"/>
      <c r="D1369" s="450"/>
      <c r="E1369" s="445"/>
      <c r="F1369" s="551"/>
      <c r="G1369" s="446"/>
      <c r="H1369" s="556"/>
    </row>
    <row r="1370" spans="1:8">
      <c r="A1370" s="563"/>
      <c r="B1370" s="447"/>
      <c r="C1370" s="555"/>
      <c r="D1370" s="450"/>
      <c r="E1370" s="445"/>
      <c r="F1370" s="551"/>
      <c r="G1370" s="446"/>
      <c r="H1370" s="556"/>
    </row>
    <row r="1371" spans="1:8">
      <c r="A1371" s="563"/>
      <c r="B1371" s="447"/>
      <c r="C1371" s="555"/>
      <c r="D1371" s="450"/>
      <c r="E1371" s="445"/>
      <c r="F1371" s="551"/>
      <c r="G1371" s="446"/>
      <c r="H1371" s="556"/>
    </row>
    <row r="1372" spans="1:8">
      <c r="A1372" s="563"/>
      <c r="B1372" s="447"/>
      <c r="C1372" s="555"/>
      <c r="D1372" s="450"/>
      <c r="E1372" s="445"/>
      <c r="F1372" s="551"/>
      <c r="G1372" s="446"/>
      <c r="H1372" s="556"/>
    </row>
    <row r="1373" spans="1:8">
      <c r="A1373" s="563"/>
      <c r="B1373" s="447"/>
      <c r="C1373" s="438"/>
      <c r="D1373" s="440"/>
      <c r="E1373" s="442"/>
      <c r="F1373" s="551"/>
      <c r="G1373" s="446"/>
      <c r="H1373" s="448"/>
    </row>
    <row r="1374" spans="1:8">
      <c r="A1374" s="563"/>
      <c r="B1374" s="447"/>
      <c r="C1374" s="438"/>
      <c r="D1374" s="440"/>
      <c r="E1374" s="442"/>
      <c r="F1374" s="443"/>
      <c r="G1374" s="444"/>
      <c r="H1374" s="448"/>
    </row>
    <row r="1375" spans="1:8">
      <c r="A1375" s="563"/>
      <c r="B1375" s="447"/>
      <c r="C1375" s="438"/>
      <c r="D1375" s="440"/>
      <c r="E1375" s="442"/>
      <c r="F1375" s="443"/>
      <c r="G1375" s="444"/>
      <c r="H1375" s="448"/>
    </row>
    <row r="1376" spans="1:8">
      <c r="A1376" s="563"/>
      <c r="B1376" s="447"/>
      <c r="C1376" s="438"/>
      <c r="D1376" s="440"/>
      <c r="E1376" s="442"/>
      <c r="F1376" s="443"/>
      <c r="G1376" s="444"/>
      <c r="H1376" s="448"/>
    </row>
    <row r="1377" spans="1:8">
      <c r="A1377" s="563"/>
      <c r="B1377" s="447"/>
      <c r="C1377" s="438"/>
      <c r="D1377" s="440"/>
      <c r="E1377" s="442"/>
      <c r="F1377" s="551"/>
      <c r="G1377" s="446"/>
      <c r="H1377" s="448"/>
    </row>
    <row r="1378" spans="1:8">
      <c r="A1378" s="563"/>
      <c r="B1378" s="447"/>
      <c r="C1378" s="438"/>
      <c r="D1378" s="440"/>
      <c r="E1378" s="442"/>
      <c r="F1378" s="443"/>
      <c r="G1378" s="444"/>
      <c r="H1378" s="448"/>
    </row>
    <row r="1379" spans="1:8">
      <c r="A1379" s="563"/>
      <c r="B1379" s="447"/>
      <c r="C1379" s="438"/>
      <c r="D1379" s="440"/>
      <c r="E1379" s="442"/>
      <c r="F1379" s="443"/>
      <c r="G1379" s="444"/>
      <c r="H1379" s="448"/>
    </row>
    <row r="1380" spans="1:8">
      <c r="A1380" s="563"/>
      <c r="B1380" s="447"/>
      <c r="C1380" s="438"/>
      <c r="D1380" s="440"/>
      <c r="E1380" s="442"/>
      <c r="F1380" s="443"/>
      <c r="G1380" s="444"/>
      <c r="H1380" s="448"/>
    </row>
    <row r="1381" spans="1:8">
      <c r="A1381" s="563"/>
      <c r="B1381" s="447"/>
      <c r="C1381" s="438"/>
      <c r="D1381" s="440"/>
      <c r="E1381" s="442"/>
      <c r="F1381" s="443"/>
      <c r="G1381" s="444"/>
      <c r="H1381" s="448"/>
    </row>
    <row r="1382" spans="1:8">
      <c r="A1382" s="563"/>
      <c r="B1382" s="447"/>
      <c r="C1382" s="438"/>
      <c r="D1382" s="440"/>
      <c r="E1382" s="442"/>
      <c r="F1382" s="443"/>
      <c r="G1382" s="444"/>
      <c r="H1382" s="448"/>
    </row>
    <row r="1383" spans="1:8">
      <c r="A1383" s="563"/>
      <c r="B1383" s="449"/>
      <c r="C1383" s="438"/>
      <c r="D1383" s="440"/>
      <c r="E1383" s="445"/>
      <c r="F1383" s="551"/>
      <c r="G1383" s="444"/>
      <c r="H1383" s="448"/>
    </row>
    <row r="1384" spans="1:8">
      <c r="A1384" s="563"/>
      <c r="B1384" s="449"/>
      <c r="C1384" s="438"/>
      <c r="D1384" s="440"/>
      <c r="E1384" s="442"/>
      <c r="F1384" s="443"/>
      <c r="G1384" s="444"/>
      <c r="H1384" s="448"/>
    </row>
    <row r="1385" spans="1:8">
      <c r="A1385" s="563"/>
      <c r="B1385" s="449"/>
      <c r="C1385" s="438"/>
      <c r="D1385" s="440"/>
      <c r="E1385" s="442"/>
      <c r="F1385" s="551"/>
      <c r="G1385" s="446"/>
      <c r="H1385" s="448"/>
    </row>
    <row r="1386" spans="1:8">
      <c r="A1386" s="563"/>
      <c r="B1386" s="449"/>
      <c r="C1386" s="438"/>
      <c r="D1386" s="440"/>
      <c r="E1386" s="445"/>
      <c r="F1386" s="443"/>
      <c r="G1386" s="444"/>
      <c r="H1386" s="448"/>
    </row>
    <row r="1387" spans="1:8">
      <c r="A1387" s="563"/>
      <c r="B1387" s="449"/>
      <c r="C1387" s="438"/>
      <c r="D1387" s="440"/>
      <c r="E1387" s="442"/>
      <c r="F1387" s="443"/>
      <c r="G1387" s="444"/>
      <c r="H1387" s="448"/>
    </row>
    <row r="1388" spans="1:8">
      <c r="A1388" s="563"/>
      <c r="B1388" s="449"/>
      <c r="C1388" s="438"/>
      <c r="D1388" s="440"/>
      <c r="E1388" s="442"/>
      <c r="F1388" s="443"/>
      <c r="G1388" s="444"/>
      <c r="H1388" s="448"/>
    </row>
    <row r="1389" spans="1:8">
      <c r="A1389" s="563"/>
      <c r="B1389" s="449"/>
      <c r="C1389" s="438"/>
      <c r="D1389" s="440"/>
      <c r="E1389" s="442"/>
      <c r="F1389" s="443"/>
      <c r="G1389" s="444"/>
      <c r="H1389" s="448"/>
    </row>
    <row r="1390" spans="1:8">
      <c r="A1390" s="563"/>
      <c r="B1390" s="449"/>
      <c r="C1390" s="438"/>
      <c r="D1390" s="440"/>
      <c r="E1390" s="442"/>
      <c r="F1390" s="443"/>
      <c r="G1390" s="444"/>
      <c r="H1390" s="448"/>
    </row>
    <row r="1391" spans="1:8">
      <c r="A1391" s="563"/>
      <c r="B1391" s="449"/>
      <c r="C1391" s="438"/>
      <c r="D1391" s="440"/>
      <c r="E1391" s="442"/>
      <c r="F1391" s="443"/>
      <c r="G1391" s="444"/>
      <c r="H1391" s="448"/>
    </row>
    <row r="1392" spans="1:8">
      <c r="A1392" s="563"/>
      <c r="B1392" s="449"/>
      <c r="C1392" s="438"/>
      <c r="D1392" s="440"/>
      <c r="E1392" s="442"/>
      <c r="F1392" s="443"/>
      <c r="G1392" s="444"/>
      <c r="H1392" s="448"/>
    </row>
    <row r="1393" spans="1:8">
      <c r="A1393" s="563"/>
      <c r="B1393" s="449"/>
      <c r="C1393" s="438"/>
      <c r="D1393" s="440"/>
      <c r="E1393" s="442"/>
      <c r="F1393" s="443"/>
      <c r="G1393" s="444"/>
      <c r="H1393" s="448"/>
    </row>
    <row r="1394" spans="1:8">
      <c r="A1394" s="563"/>
      <c r="B1394" s="449"/>
      <c r="C1394" s="438"/>
      <c r="D1394" s="440"/>
      <c r="E1394" s="442"/>
      <c r="F1394" s="443"/>
      <c r="G1394" s="444"/>
      <c r="H1394" s="448"/>
    </row>
    <row r="1395" spans="1:8">
      <c r="A1395" s="563"/>
      <c r="B1395" s="449"/>
      <c r="C1395" s="438"/>
      <c r="D1395" s="440"/>
      <c r="E1395" s="442"/>
      <c r="F1395" s="443"/>
      <c r="G1395" s="444"/>
      <c r="H1395" s="448"/>
    </row>
    <row r="1396" spans="1:8">
      <c r="A1396" s="563"/>
      <c r="B1396" s="449"/>
      <c r="C1396" s="438"/>
      <c r="D1396" s="440"/>
      <c r="E1396" s="442"/>
      <c r="F1396" s="443"/>
      <c r="G1396" s="444"/>
      <c r="H1396" s="448"/>
    </row>
    <row r="1397" spans="1:8">
      <c r="A1397" s="563"/>
      <c r="B1397" s="449"/>
      <c r="C1397" s="438"/>
      <c r="D1397" s="440"/>
      <c r="E1397" s="442"/>
      <c r="F1397" s="443"/>
      <c r="G1397" s="444"/>
      <c r="H1397" s="448"/>
    </row>
    <row r="1398" spans="1:8">
      <c r="A1398" s="563"/>
      <c r="B1398" s="449"/>
      <c r="C1398" s="438"/>
      <c r="D1398" s="440"/>
      <c r="E1398" s="442"/>
      <c r="F1398" s="443"/>
      <c r="G1398" s="444"/>
      <c r="H1398" s="448"/>
    </row>
    <row r="1399" spans="1:8">
      <c r="A1399" s="563"/>
      <c r="B1399" s="449"/>
      <c r="C1399" s="438"/>
      <c r="D1399" s="440"/>
      <c r="E1399" s="442"/>
      <c r="F1399" s="443"/>
      <c r="G1399" s="444"/>
      <c r="H1399" s="448"/>
    </row>
    <row r="1400" spans="1:8">
      <c r="A1400" s="563"/>
      <c r="B1400" s="449"/>
      <c r="C1400" s="438"/>
      <c r="D1400" s="440"/>
      <c r="E1400" s="442"/>
      <c r="F1400" s="443"/>
      <c r="G1400" s="444"/>
      <c r="H1400" s="448"/>
    </row>
    <row r="1401" spans="1:8">
      <c r="A1401" s="563"/>
      <c r="B1401" s="449"/>
      <c r="C1401" s="438"/>
      <c r="D1401" s="440"/>
      <c r="E1401" s="442"/>
      <c r="F1401" s="443"/>
      <c r="G1401" s="444"/>
      <c r="H1401" s="448"/>
    </row>
    <row r="1402" spans="1:8">
      <c r="A1402" s="563"/>
      <c r="B1402" s="449"/>
      <c r="C1402" s="438"/>
      <c r="D1402" s="440"/>
      <c r="E1402" s="442"/>
      <c r="F1402" s="443"/>
      <c r="G1402" s="444"/>
      <c r="H1402" s="448"/>
    </row>
    <row r="1403" spans="1:8">
      <c r="A1403" s="563"/>
      <c r="B1403" s="449"/>
      <c r="C1403" s="438"/>
      <c r="D1403" s="440"/>
      <c r="E1403" s="442"/>
      <c r="F1403" s="443"/>
      <c r="G1403" s="444"/>
      <c r="H1403" s="448"/>
    </row>
    <row r="1404" spans="1:8">
      <c r="A1404" s="563"/>
      <c r="B1404" s="449"/>
      <c r="C1404" s="438"/>
      <c r="D1404" s="440"/>
      <c r="E1404" s="442"/>
      <c r="F1404" s="443"/>
      <c r="G1404" s="444"/>
      <c r="H1404" s="448"/>
    </row>
    <row r="1405" spans="1:8">
      <c r="A1405" s="563"/>
      <c r="B1405" s="449"/>
      <c r="C1405" s="438"/>
      <c r="D1405" s="440"/>
      <c r="E1405" s="442"/>
      <c r="F1405" s="443"/>
      <c r="G1405" s="444"/>
      <c r="H1405" s="448"/>
    </row>
    <row r="1406" spans="1:8">
      <c r="A1406" s="563"/>
      <c r="B1406" s="449"/>
      <c r="C1406" s="438"/>
      <c r="D1406" s="440"/>
      <c r="E1406" s="442"/>
      <c r="F1406" s="443"/>
      <c r="G1406" s="444"/>
      <c r="H1406" s="448"/>
    </row>
    <row r="1407" spans="1:8">
      <c r="A1407" s="563"/>
      <c r="B1407" s="449"/>
      <c r="C1407" s="438"/>
      <c r="D1407" s="440"/>
      <c r="E1407" s="442"/>
      <c r="F1407" s="443"/>
      <c r="G1407" s="444"/>
      <c r="H1407" s="448"/>
    </row>
    <row r="1408" spans="1:8">
      <c r="A1408" s="563"/>
      <c r="B1408" s="449"/>
      <c r="C1408" s="438"/>
      <c r="D1408" s="440"/>
      <c r="E1408" s="442"/>
      <c r="F1408" s="443"/>
      <c r="G1408" s="444"/>
      <c r="H1408" s="448"/>
    </row>
    <row r="1409" spans="1:8">
      <c r="A1409" s="563"/>
      <c r="B1409" s="449"/>
      <c r="C1409" s="438"/>
      <c r="D1409" s="440"/>
      <c r="E1409" s="442"/>
      <c r="F1409" s="443"/>
      <c r="G1409" s="444"/>
      <c r="H1409" s="448"/>
    </row>
    <row r="1410" spans="1:8">
      <c r="A1410" s="563"/>
      <c r="B1410" s="449"/>
      <c r="C1410" s="438"/>
      <c r="D1410" s="440"/>
      <c r="E1410" s="442"/>
      <c r="F1410" s="443"/>
      <c r="G1410" s="444"/>
      <c r="H1410" s="448"/>
    </row>
    <row r="1411" spans="1:8">
      <c r="A1411" s="563"/>
      <c r="B1411" s="449"/>
      <c r="C1411" s="438"/>
      <c r="D1411" s="440"/>
      <c r="E1411" s="442"/>
      <c r="F1411" s="443"/>
      <c r="G1411" s="444"/>
      <c r="H1411" s="448"/>
    </row>
    <row r="1412" spans="1:8">
      <c r="A1412" s="563"/>
      <c r="B1412" s="449"/>
      <c r="C1412" s="438"/>
      <c r="D1412" s="440"/>
      <c r="E1412" s="442"/>
      <c r="F1412" s="443"/>
      <c r="G1412" s="444"/>
      <c r="H1412" s="448"/>
    </row>
    <row r="1413" spans="1:8">
      <c r="A1413" s="563"/>
      <c r="B1413" s="449"/>
      <c r="C1413" s="438"/>
      <c r="D1413" s="440"/>
      <c r="E1413" s="442"/>
      <c r="F1413" s="443"/>
      <c r="G1413" s="444"/>
      <c r="H1413" s="448"/>
    </row>
    <row r="1414" spans="1:8">
      <c r="A1414" s="563"/>
      <c r="B1414" s="449"/>
      <c r="C1414" s="438"/>
      <c r="D1414" s="440"/>
      <c r="E1414" s="442"/>
      <c r="F1414" s="443"/>
      <c r="G1414" s="444"/>
      <c r="H1414" s="448"/>
    </row>
    <row r="1415" spans="1:8">
      <c r="A1415" s="563"/>
      <c r="B1415" s="449"/>
      <c r="C1415" s="438"/>
      <c r="D1415" s="440"/>
      <c r="E1415" s="442"/>
      <c r="F1415" s="443"/>
      <c r="G1415" s="444"/>
      <c r="H1415" s="448"/>
    </row>
    <row r="1416" spans="1:8">
      <c r="A1416" s="563"/>
      <c r="B1416" s="449"/>
      <c r="C1416" s="438"/>
      <c r="D1416" s="440"/>
      <c r="E1416" s="442"/>
      <c r="F1416" s="443"/>
      <c r="G1416" s="444"/>
      <c r="H1416" s="448"/>
    </row>
    <row r="1417" spans="1:8">
      <c r="A1417" s="563"/>
      <c r="B1417" s="449"/>
      <c r="C1417" s="438"/>
      <c r="D1417" s="440"/>
      <c r="E1417" s="442"/>
      <c r="F1417" s="443"/>
      <c r="G1417" s="444"/>
      <c r="H1417" s="448"/>
    </row>
    <row r="1418" spans="1:8">
      <c r="A1418" s="563"/>
      <c r="B1418" s="449"/>
      <c r="C1418" s="438"/>
      <c r="D1418" s="440"/>
      <c r="E1418" s="442"/>
      <c r="F1418" s="443"/>
      <c r="G1418" s="444"/>
      <c r="H1418" s="448"/>
    </row>
    <row r="1419" spans="1:8">
      <c r="A1419" s="563"/>
      <c r="B1419" s="449"/>
      <c r="C1419" s="438"/>
      <c r="D1419" s="440"/>
      <c r="E1419" s="442"/>
      <c r="F1419" s="443"/>
      <c r="G1419" s="444"/>
      <c r="H1419" s="448"/>
    </row>
    <row r="1420" spans="1:8">
      <c r="A1420" s="563"/>
      <c r="B1420" s="449"/>
      <c r="C1420" s="438"/>
      <c r="D1420" s="440"/>
      <c r="E1420" s="442"/>
      <c r="F1420" s="443"/>
      <c r="G1420" s="444"/>
      <c r="H1420" s="448"/>
    </row>
    <row r="1421" spans="1:8">
      <c r="A1421" s="563"/>
      <c r="B1421" s="449"/>
      <c r="C1421" s="438"/>
      <c r="D1421" s="440"/>
      <c r="E1421" s="442"/>
      <c r="F1421" s="443"/>
      <c r="G1421" s="444"/>
      <c r="H1421" s="448"/>
    </row>
    <row r="1422" spans="1:8">
      <c r="A1422" s="563"/>
      <c r="B1422" s="449"/>
      <c r="C1422" s="438"/>
      <c r="D1422" s="440"/>
      <c r="E1422" s="442"/>
      <c r="F1422" s="443"/>
      <c r="G1422" s="444"/>
      <c r="H1422" s="448"/>
    </row>
    <row r="1423" spans="1:8">
      <c r="A1423" s="563"/>
      <c r="B1423" s="449"/>
      <c r="C1423" s="438"/>
      <c r="D1423" s="440"/>
      <c r="E1423" s="442"/>
      <c r="F1423" s="443"/>
      <c r="G1423" s="444"/>
      <c r="H1423" s="448"/>
    </row>
    <row r="1424" spans="1:8">
      <c r="A1424" s="563"/>
      <c r="B1424" s="449"/>
      <c r="C1424" s="438"/>
      <c r="D1424" s="440"/>
      <c r="E1424" s="442"/>
      <c r="F1424" s="443"/>
      <c r="G1424" s="444"/>
      <c r="H1424" s="448"/>
    </row>
    <row r="1425" spans="1:8">
      <c r="A1425" s="563"/>
      <c r="B1425" s="449"/>
      <c r="C1425" s="438"/>
      <c r="D1425" s="440"/>
      <c r="E1425" s="442"/>
      <c r="F1425" s="443"/>
      <c r="G1425" s="444"/>
      <c r="H1425" s="448"/>
    </row>
    <row r="1426" spans="1:8">
      <c r="A1426" s="563"/>
      <c r="B1426" s="449"/>
      <c r="C1426" s="438"/>
      <c r="D1426" s="440"/>
      <c r="E1426" s="442"/>
      <c r="F1426" s="443"/>
      <c r="G1426" s="444"/>
      <c r="H1426" s="448"/>
    </row>
    <row r="1427" spans="1:8">
      <c r="A1427" s="563"/>
      <c r="B1427" s="449"/>
      <c r="C1427" s="438"/>
      <c r="D1427" s="440"/>
      <c r="E1427" s="442"/>
      <c r="F1427" s="443"/>
      <c r="G1427" s="444"/>
      <c r="H1427" s="448"/>
    </row>
    <row r="1428" spans="1:8">
      <c r="A1428" s="563"/>
      <c r="B1428" s="449"/>
      <c r="C1428" s="438"/>
      <c r="D1428" s="440"/>
      <c r="E1428" s="442"/>
      <c r="F1428" s="443"/>
      <c r="G1428" s="444"/>
      <c r="H1428" s="448"/>
    </row>
    <row r="1429" spans="1:8">
      <c r="A1429" s="563"/>
      <c r="B1429" s="449"/>
      <c r="C1429" s="438"/>
      <c r="D1429" s="440"/>
      <c r="E1429" s="442"/>
      <c r="F1429" s="443"/>
      <c r="G1429" s="444"/>
      <c r="H1429" s="448"/>
    </row>
    <row r="1430" spans="1:8">
      <c r="A1430" s="563"/>
      <c r="B1430" s="449"/>
      <c r="C1430" s="438"/>
      <c r="D1430" s="440"/>
      <c r="E1430" s="442"/>
      <c r="F1430" s="443"/>
      <c r="G1430" s="444"/>
      <c r="H1430" s="448"/>
    </row>
    <row r="1431" spans="1:8">
      <c r="A1431" s="563"/>
      <c r="B1431" s="449"/>
      <c r="C1431" s="438"/>
      <c r="D1431" s="440"/>
      <c r="E1431" s="442"/>
      <c r="F1431" s="443"/>
      <c r="G1431" s="444"/>
      <c r="H1431" s="448"/>
    </row>
    <row r="1432" spans="1:8">
      <c r="A1432" s="563"/>
      <c r="B1432" s="449"/>
      <c r="C1432" s="438"/>
      <c r="D1432" s="440"/>
      <c r="E1432" s="442"/>
      <c r="F1432" s="443"/>
      <c r="G1432" s="444"/>
      <c r="H1432" s="448"/>
    </row>
    <row r="1433" spans="1:8">
      <c r="A1433" s="563"/>
      <c r="B1433" s="449"/>
      <c r="C1433" s="438"/>
      <c r="D1433" s="440"/>
      <c r="E1433" s="442"/>
      <c r="F1433" s="443"/>
      <c r="G1433" s="444"/>
      <c r="H1433" s="448"/>
    </row>
    <row r="1434" spans="1:8">
      <c r="A1434" s="563"/>
      <c r="B1434" s="449"/>
      <c r="C1434" s="438"/>
      <c r="D1434" s="440"/>
      <c r="E1434" s="442"/>
      <c r="F1434" s="443"/>
      <c r="G1434" s="444"/>
      <c r="H1434" s="448"/>
    </row>
    <row r="1435" spans="1:8">
      <c r="A1435" s="563"/>
      <c r="B1435" s="449"/>
      <c r="C1435" s="438"/>
      <c r="D1435" s="440"/>
      <c r="E1435" s="442"/>
      <c r="F1435" s="443"/>
      <c r="G1435" s="444"/>
      <c r="H1435" s="448"/>
    </row>
    <row r="1436" spans="1:8">
      <c r="A1436" s="563"/>
      <c r="B1436" s="449"/>
      <c r="C1436" s="438"/>
      <c r="D1436" s="440"/>
      <c r="E1436" s="442"/>
      <c r="F1436" s="443"/>
      <c r="G1436" s="444"/>
      <c r="H1436" s="448"/>
    </row>
    <row r="1437" spans="1:8">
      <c r="A1437" s="563"/>
      <c r="B1437" s="449"/>
      <c r="C1437" s="438"/>
      <c r="D1437" s="440"/>
      <c r="E1437" s="442"/>
      <c r="F1437" s="443"/>
      <c r="G1437" s="444"/>
      <c r="H1437" s="448"/>
    </row>
    <row r="1438" spans="1:8">
      <c r="A1438" s="563"/>
      <c r="B1438" s="449"/>
      <c r="C1438" s="438"/>
      <c r="D1438" s="440"/>
      <c r="E1438" s="442"/>
      <c r="F1438" s="443"/>
      <c r="G1438" s="444"/>
      <c r="H1438" s="448"/>
    </row>
    <row r="1439" spans="1:8">
      <c r="A1439" s="563"/>
      <c r="B1439" s="449"/>
      <c r="C1439" s="438"/>
      <c r="D1439" s="440"/>
      <c r="E1439" s="442"/>
      <c r="F1439" s="443"/>
      <c r="G1439" s="444"/>
      <c r="H1439" s="448"/>
    </row>
    <row r="1440" spans="1:8">
      <c r="A1440" s="563"/>
      <c r="B1440" s="449"/>
      <c r="C1440" s="438"/>
      <c r="D1440" s="440"/>
      <c r="E1440" s="442"/>
      <c r="F1440" s="443"/>
      <c r="G1440" s="444"/>
      <c r="H1440" s="448"/>
    </row>
    <row r="1441" spans="1:8">
      <c r="A1441" s="563"/>
      <c r="B1441" s="449"/>
      <c r="C1441" s="438"/>
      <c r="D1441" s="440"/>
      <c r="E1441" s="442"/>
      <c r="F1441" s="443"/>
      <c r="G1441" s="444"/>
      <c r="H1441" s="448"/>
    </row>
    <row r="1442" spans="1:8">
      <c r="A1442" s="563"/>
      <c r="B1442" s="449"/>
      <c r="C1442" s="438"/>
      <c r="D1442" s="440"/>
      <c r="E1442" s="442"/>
      <c r="F1442" s="443"/>
      <c r="G1442" s="444"/>
      <c r="H1442" s="448"/>
    </row>
    <row r="1443" spans="1:8">
      <c r="A1443" s="563"/>
      <c r="B1443" s="449"/>
      <c r="C1443" s="438"/>
      <c r="D1443" s="440"/>
      <c r="E1443" s="442"/>
      <c r="F1443" s="443"/>
      <c r="G1443" s="444"/>
      <c r="H1443" s="448"/>
    </row>
    <row r="1444" spans="1:8">
      <c r="A1444" s="563"/>
      <c r="B1444" s="449"/>
      <c r="C1444" s="438"/>
      <c r="D1444" s="440"/>
      <c r="E1444" s="442"/>
      <c r="F1444" s="443"/>
      <c r="G1444" s="444"/>
      <c r="H1444" s="448"/>
    </row>
    <row r="1445" spans="1:8">
      <c r="A1445" s="563"/>
      <c r="B1445" s="449"/>
      <c r="C1445" s="438"/>
      <c r="D1445" s="440"/>
      <c r="E1445" s="442"/>
      <c r="F1445" s="443"/>
      <c r="G1445" s="444"/>
      <c r="H1445" s="448"/>
    </row>
    <row r="1446" spans="1:8">
      <c r="A1446" s="563"/>
      <c r="B1446" s="449"/>
      <c r="C1446" s="438"/>
      <c r="D1446" s="440"/>
      <c r="E1446" s="442"/>
      <c r="F1446" s="443"/>
      <c r="G1446" s="444"/>
      <c r="H1446" s="448"/>
    </row>
    <row r="1447" spans="1:8">
      <c r="A1447" s="563"/>
      <c r="B1447" s="449"/>
      <c r="C1447" s="438"/>
      <c r="D1447" s="440"/>
      <c r="E1447" s="442"/>
      <c r="F1447" s="443"/>
      <c r="G1447" s="444"/>
      <c r="H1447" s="448"/>
    </row>
    <row r="1448" spans="1:8">
      <c r="A1448" s="563"/>
      <c r="B1448" s="449"/>
      <c r="C1448" s="438"/>
      <c r="D1448" s="440"/>
      <c r="E1448" s="442"/>
      <c r="F1448" s="443"/>
      <c r="G1448" s="444"/>
      <c r="H1448" s="448"/>
    </row>
    <row r="1449" spans="1:8">
      <c r="A1449" s="563"/>
      <c r="B1449" s="449"/>
      <c r="C1449" s="438"/>
      <c r="D1449" s="440"/>
      <c r="E1449" s="442"/>
      <c r="F1449" s="443"/>
      <c r="G1449" s="444"/>
      <c r="H1449" s="448"/>
    </row>
    <row r="1450" spans="1:8">
      <c r="A1450" s="563"/>
      <c r="B1450" s="449"/>
      <c r="C1450" s="438"/>
      <c r="D1450" s="440"/>
      <c r="E1450" s="442"/>
      <c r="F1450" s="443"/>
      <c r="G1450" s="444"/>
      <c r="H1450" s="448"/>
    </row>
    <row r="1451" spans="1:8">
      <c r="A1451" s="563"/>
      <c r="B1451" s="449"/>
      <c r="C1451" s="438"/>
      <c r="D1451" s="440"/>
      <c r="E1451" s="442"/>
      <c r="F1451" s="443"/>
      <c r="G1451" s="444"/>
      <c r="H1451" s="448"/>
    </row>
    <row r="1452" spans="1:8">
      <c r="A1452" s="563"/>
      <c r="B1452" s="449"/>
      <c r="C1452" s="438"/>
      <c r="D1452" s="440"/>
      <c r="E1452" s="442"/>
      <c r="F1452" s="443"/>
      <c r="G1452" s="444"/>
      <c r="H1452" s="448"/>
    </row>
    <row r="1453" spans="1:8">
      <c r="A1453" s="563"/>
      <c r="B1453" s="449"/>
      <c r="C1453" s="438"/>
      <c r="D1453" s="440"/>
      <c r="E1453" s="442"/>
      <c r="F1453" s="443"/>
      <c r="G1453" s="444"/>
      <c r="H1453" s="448"/>
    </row>
    <row r="1454" spans="1:8">
      <c r="A1454" s="563"/>
      <c r="B1454" s="449"/>
      <c r="C1454" s="438"/>
      <c r="D1454" s="440"/>
      <c r="E1454" s="442"/>
      <c r="F1454" s="443"/>
      <c r="G1454" s="444"/>
      <c r="H1454" s="448"/>
    </row>
    <row r="1455" spans="1:8">
      <c r="A1455" s="563"/>
      <c r="B1455" s="449"/>
      <c r="C1455" s="438"/>
      <c r="D1455" s="440"/>
      <c r="E1455" s="442"/>
      <c r="F1455" s="443"/>
      <c r="G1455" s="444"/>
      <c r="H1455" s="448"/>
    </row>
    <row r="1456" spans="1:8">
      <c r="A1456" s="563"/>
      <c r="B1456" s="449"/>
      <c r="C1456" s="438"/>
      <c r="D1456" s="440"/>
      <c r="E1456" s="442"/>
      <c r="F1456" s="443"/>
      <c r="G1456" s="444"/>
      <c r="H1456" s="448"/>
    </row>
    <row r="1457" spans="1:8">
      <c r="A1457" s="563"/>
      <c r="B1457" s="449"/>
      <c r="C1457" s="438"/>
      <c r="D1457" s="440"/>
      <c r="E1457" s="442"/>
      <c r="F1457" s="443"/>
      <c r="G1457" s="444"/>
      <c r="H1457" s="448"/>
    </row>
    <row r="1458" spans="1:8">
      <c r="A1458" s="563"/>
      <c r="B1458" s="449"/>
      <c r="C1458" s="438"/>
      <c r="D1458" s="440"/>
      <c r="E1458" s="442"/>
      <c r="F1458" s="443"/>
      <c r="G1458" s="444"/>
      <c r="H1458" s="448"/>
    </row>
    <row r="1459" spans="1:8">
      <c r="A1459" s="563"/>
      <c r="B1459" s="449"/>
      <c r="C1459" s="438"/>
      <c r="D1459" s="440"/>
      <c r="E1459" s="442"/>
      <c r="F1459" s="443"/>
      <c r="G1459" s="444"/>
      <c r="H1459" s="448"/>
    </row>
    <row r="1460" spans="1:8">
      <c r="A1460" s="563"/>
      <c r="B1460" s="449"/>
      <c r="C1460" s="438"/>
      <c r="D1460" s="440"/>
      <c r="E1460" s="442"/>
      <c r="F1460" s="443"/>
      <c r="G1460" s="444"/>
      <c r="H1460" s="448"/>
    </row>
    <row r="1461" spans="1:8">
      <c r="A1461" s="563"/>
      <c r="B1461" s="449"/>
      <c r="C1461" s="438"/>
      <c r="D1461" s="440"/>
      <c r="E1461" s="442"/>
      <c r="F1461" s="443"/>
      <c r="G1461" s="444"/>
      <c r="H1461" s="448"/>
    </row>
    <row r="1462" spans="1:8">
      <c r="A1462" s="563"/>
      <c r="B1462" s="449"/>
      <c r="C1462" s="438"/>
      <c r="D1462" s="440"/>
      <c r="E1462" s="442"/>
      <c r="F1462" s="443"/>
      <c r="G1462" s="444"/>
      <c r="H1462" s="448"/>
    </row>
    <row r="1463" spans="1:8">
      <c r="A1463" s="563"/>
      <c r="B1463" s="449"/>
      <c r="C1463" s="438"/>
      <c r="D1463" s="440"/>
      <c r="E1463" s="442"/>
      <c r="F1463" s="443"/>
      <c r="G1463" s="444"/>
      <c r="H1463" s="448"/>
    </row>
    <row r="1464" spans="1:8">
      <c r="A1464" s="563"/>
      <c r="B1464" s="449"/>
      <c r="C1464" s="438"/>
      <c r="D1464" s="440"/>
      <c r="E1464" s="442"/>
      <c r="F1464" s="443"/>
      <c r="G1464" s="444"/>
      <c r="H1464" s="448"/>
    </row>
    <row r="1465" spans="1:8">
      <c r="A1465" s="563"/>
      <c r="B1465" s="449"/>
      <c r="C1465" s="438"/>
      <c r="D1465" s="440"/>
      <c r="E1465" s="442"/>
      <c r="F1465" s="443"/>
      <c r="G1465" s="444"/>
      <c r="H1465" s="448"/>
    </row>
    <row r="1466" spans="1:8">
      <c r="A1466" s="563"/>
      <c r="B1466" s="449"/>
      <c r="C1466" s="438"/>
      <c r="D1466" s="440"/>
      <c r="E1466" s="442"/>
      <c r="F1466" s="443"/>
      <c r="G1466" s="444"/>
      <c r="H1466" s="448"/>
    </row>
    <row r="1467" spans="1:8">
      <c r="A1467" s="563"/>
      <c r="B1467" s="449"/>
      <c r="C1467" s="438"/>
      <c r="D1467" s="440"/>
      <c r="E1467" s="442"/>
      <c r="F1467" s="443"/>
      <c r="G1467" s="444"/>
      <c r="H1467" s="448"/>
    </row>
    <row r="1468" spans="1:8">
      <c r="A1468" s="563"/>
      <c r="B1468" s="449"/>
      <c r="C1468" s="438"/>
      <c r="D1468" s="440"/>
      <c r="E1468" s="442"/>
      <c r="F1468" s="443"/>
      <c r="G1468" s="444"/>
      <c r="H1468" s="448"/>
    </row>
    <row r="1469" spans="1:8">
      <c r="A1469" s="563"/>
      <c r="B1469" s="449"/>
      <c r="C1469" s="438"/>
      <c r="D1469" s="440"/>
      <c r="E1469" s="442"/>
      <c r="F1469" s="443"/>
      <c r="G1469" s="444"/>
      <c r="H1469" s="448"/>
    </row>
    <row r="1470" spans="1:8">
      <c r="A1470" s="563"/>
      <c r="B1470" s="449"/>
      <c r="C1470" s="438"/>
      <c r="D1470" s="440"/>
      <c r="E1470" s="442"/>
      <c r="F1470" s="443"/>
      <c r="G1470" s="444"/>
      <c r="H1470" s="448"/>
    </row>
    <row r="1471" spans="1:8">
      <c r="A1471" s="563"/>
      <c r="B1471" s="449"/>
      <c r="C1471" s="438"/>
      <c r="D1471" s="440"/>
      <c r="E1471" s="442"/>
      <c r="F1471" s="443"/>
      <c r="G1471" s="444"/>
      <c r="H1471" s="448"/>
    </row>
    <row r="1472" spans="1:8">
      <c r="A1472" s="563"/>
      <c r="B1472" s="449"/>
      <c r="C1472" s="438"/>
      <c r="D1472" s="440"/>
      <c r="E1472" s="442"/>
      <c r="F1472" s="443"/>
      <c r="G1472" s="444"/>
      <c r="H1472" s="448"/>
    </row>
    <row r="1473" spans="1:8">
      <c r="A1473" s="563"/>
      <c r="B1473" s="449"/>
      <c r="C1473" s="438"/>
      <c r="D1473" s="440"/>
      <c r="E1473" s="442"/>
      <c r="F1473" s="443"/>
      <c r="G1473" s="444"/>
      <c r="H1473" s="448"/>
    </row>
    <row r="1474" spans="1:8">
      <c r="A1474" s="563"/>
      <c r="B1474" s="449"/>
      <c r="C1474" s="438"/>
      <c r="D1474" s="440"/>
      <c r="E1474" s="442"/>
      <c r="F1474" s="443"/>
      <c r="G1474" s="444"/>
      <c r="H1474" s="448"/>
    </row>
    <row r="1475" spans="1:8">
      <c r="A1475" s="563"/>
      <c r="B1475" s="449"/>
      <c r="C1475" s="438"/>
      <c r="D1475" s="440"/>
      <c r="E1475" s="442"/>
      <c r="F1475" s="443"/>
      <c r="G1475" s="444"/>
      <c r="H1475" s="448"/>
    </row>
    <row r="1476" spans="1:8">
      <c r="A1476" s="563"/>
      <c r="B1476" s="449"/>
      <c r="C1476" s="438"/>
      <c r="D1476" s="440"/>
      <c r="E1476" s="442"/>
      <c r="F1476" s="443"/>
      <c r="G1476" s="444"/>
      <c r="H1476" s="448"/>
    </row>
    <row r="1477" spans="1:8">
      <c r="A1477" s="563"/>
      <c r="B1477" s="449"/>
      <c r="C1477" s="438"/>
      <c r="D1477" s="440"/>
      <c r="E1477" s="442"/>
      <c r="F1477" s="443"/>
      <c r="G1477" s="444"/>
      <c r="H1477" s="448"/>
    </row>
    <row r="1478" spans="1:8">
      <c r="A1478" s="563"/>
      <c r="B1478" s="449"/>
      <c r="C1478" s="438"/>
      <c r="D1478" s="440"/>
      <c r="E1478" s="442"/>
      <c r="F1478" s="443"/>
      <c r="G1478" s="444"/>
      <c r="H1478" s="448"/>
    </row>
    <row r="1479" spans="1:8">
      <c r="A1479" s="563"/>
      <c r="B1479" s="449"/>
      <c r="C1479" s="438"/>
      <c r="D1479" s="440"/>
      <c r="E1479" s="442"/>
      <c r="F1479" s="443"/>
      <c r="G1479" s="444"/>
      <c r="H1479" s="448"/>
    </row>
    <row r="1480" spans="1:8">
      <c r="A1480" s="563"/>
      <c r="B1480" s="449"/>
      <c r="C1480" s="438"/>
      <c r="D1480" s="440"/>
      <c r="E1480" s="442"/>
      <c r="F1480" s="443"/>
      <c r="G1480" s="444"/>
      <c r="H1480" s="448"/>
    </row>
    <row r="1481" spans="1:8">
      <c r="A1481" s="563"/>
      <c r="B1481" s="449"/>
      <c r="C1481" s="438"/>
      <c r="D1481" s="440"/>
      <c r="E1481" s="442"/>
      <c r="F1481" s="443"/>
      <c r="G1481" s="444"/>
      <c r="H1481" s="448"/>
    </row>
    <row r="1482" spans="1:8">
      <c r="A1482" s="563"/>
      <c r="B1482" s="449"/>
      <c r="C1482" s="438"/>
      <c r="D1482" s="440"/>
      <c r="E1482" s="442"/>
      <c r="F1482" s="443"/>
      <c r="G1482" s="444"/>
      <c r="H1482" s="448"/>
    </row>
    <row r="1483" spans="1:8">
      <c r="A1483" s="563"/>
      <c r="B1483" s="449"/>
      <c r="C1483" s="438"/>
      <c r="D1483" s="440"/>
      <c r="E1483" s="442"/>
      <c r="F1483" s="443"/>
      <c r="G1483" s="444"/>
      <c r="H1483" s="448"/>
    </row>
    <row r="1484" spans="1:8">
      <c r="A1484" s="563"/>
      <c r="B1484" s="449"/>
      <c r="C1484" s="438"/>
      <c r="D1484" s="440"/>
      <c r="E1484" s="442"/>
      <c r="F1484" s="443"/>
      <c r="G1484" s="444"/>
      <c r="H1484" s="448"/>
    </row>
    <row r="1485" spans="1:8">
      <c r="A1485" s="563"/>
      <c r="B1485" s="449"/>
      <c r="C1485" s="438"/>
      <c r="D1485" s="440"/>
      <c r="E1485" s="442"/>
      <c r="F1485" s="443"/>
      <c r="G1485" s="444"/>
      <c r="H1485" s="448"/>
    </row>
    <row r="1486" spans="1:8">
      <c r="A1486" s="563"/>
      <c r="B1486" s="449"/>
      <c r="C1486" s="438"/>
      <c r="D1486" s="440"/>
      <c r="E1486" s="442"/>
      <c r="F1486" s="443"/>
      <c r="G1486" s="444"/>
      <c r="H1486" s="448"/>
    </row>
    <row r="1487" spans="1:8">
      <c r="A1487" s="563"/>
      <c r="B1487" s="449"/>
      <c r="C1487" s="438"/>
      <c r="D1487" s="440"/>
      <c r="E1487" s="442"/>
      <c r="F1487" s="443"/>
      <c r="G1487" s="444"/>
      <c r="H1487" s="448"/>
    </row>
    <row r="1488" spans="1:8">
      <c r="A1488" s="563"/>
      <c r="B1488" s="449"/>
      <c r="C1488" s="438"/>
      <c r="D1488" s="440"/>
      <c r="E1488" s="442"/>
      <c r="F1488" s="443"/>
      <c r="G1488" s="444"/>
      <c r="H1488" s="448"/>
    </row>
    <row r="1489" spans="1:8">
      <c r="A1489" s="563"/>
      <c r="B1489" s="449"/>
      <c r="C1489" s="438"/>
      <c r="D1489" s="440"/>
      <c r="E1489" s="442"/>
      <c r="F1489" s="443"/>
      <c r="G1489" s="444"/>
      <c r="H1489" s="448"/>
    </row>
    <row r="1490" spans="1:8">
      <c r="A1490" s="563"/>
      <c r="B1490" s="449"/>
      <c r="C1490" s="438"/>
      <c r="D1490" s="440"/>
      <c r="E1490" s="442"/>
      <c r="F1490" s="443"/>
      <c r="G1490" s="444"/>
      <c r="H1490" s="448"/>
    </row>
    <row r="1491" spans="1:8">
      <c r="A1491" s="563"/>
      <c r="B1491" s="449"/>
      <c r="C1491" s="438"/>
      <c r="D1491" s="440"/>
      <c r="E1491" s="442"/>
      <c r="F1491" s="443"/>
      <c r="G1491" s="444"/>
      <c r="H1491" s="448"/>
    </row>
    <row r="1492" spans="1:8">
      <c r="A1492" s="563"/>
      <c r="B1492" s="449"/>
      <c r="C1492" s="438"/>
      <c r="D1492" s="440"/>
      <c r="E1492" s="442"/>
      <c r="F1492" s="443"/>
      <c r="G1492" s="444"/>
      <c r="H1492" s="448"/>
    </row>
    <row r="1493" spans="1:8">
      <c r="A1493" s="563"/>
      <c r="B1493" s="449"/>
      <c r="C1493" s="438"/>
      <c r="D1493" s="440"/>
      <c r="E1493" s="442"/>
      <c r="F1493" s="443"/>
      <c r="G1493" s="444"/>
      <c r="H1493" s="448"/>
    </row>
    <row r="1494" spans="1:8">
      <c r="A1494" s="563"/>
      <c r="B1494" s="449"/>
      <c r="C1494" s="438"/>
      <c r="D1494" s="440"/>
      <c r="E1494" s="442"/>
      <c r="F1494" s="443"/>
      <c r="G1494" s="444"/>
      <c r="H1494" s="448"/>
    </row>
    <row r="1495" spans="1:8">
      <c r="A1495" s="563"/>
      <c r="B1495" s="449"/>
      <c r="C1495" s="438"/>
      <c r="D1495" s="440"/>
      <c r="E1495" s="442"/>
      <c r="F1495" s="443"/>
      <c r="G1495" s="444"/>
      <c r="H1495" s="448"/>
    </row>
    <row r="1496" spans="1:8">
      <c r="A1496" s="563"/>
      <c r="B1496" s="449"/>
      <c r="C1496" s="438"/>
      <c r="D1496" s="440"/>
      <c r="E1496" s="442"/>
      <c r="F1496" s="443"/>
      <c r="G1496" s="444"/>
      <c r="H1496" s="448"/>
    </row>
    <row r="1497" spans="1:8">
      <c r="A1497" s="563"/>
      <c r="B1497" s="449"/>
      <c r="C1497" s="438"/>
      <c r="D1497" s="440"/>
      <c r="E1497" s="442"/>
      <c r="F1497" s="443"/>
      <c r="G1497" s="444"/>
      <c r="H1497" s="448"/>
    </row>
    <row r="1498" spans="1:8">
      <c r="A1498" s="563"/>
      <c r="B1498" s="449"/>
      <c r="C1498" s="438"/>
      <c r="D1498" s="440"/>
      <c r="E1498" s="442"/>
      <c r="F1498" s="443"/>
      <c r="G1498" s="444"/>
      <c r="H1498" s="448"/>
    </row>
    <row r="1499" spans="1:8">
      <c r="A1499" s="563"/>
      <c r="B1499" s="449"/>
      <c r="C1499" s="438"/>
      <c r="D1499" s="440"/>
      <c r="E1499" s="442"/>
      <c r="F1499" s="443"/>
      <c r="G1499" s="444"/>
      <c r="H1499" s="448"/>
    </row>
    <row r="1500" spans="1:8">
      <c r="A1500" s="563"/>
      <c r="B1500" s="449"/>
      <c r="C1500" s="438"/>
      <c r="D1500" s="440"/>
      <c r="E1500" s="442"/>
      <c r="F1500" s="443"/>
      <c r="G1500" s="444"/>
      <c r="H1500" s="448"/>
    </row>
    <row r="1501" spans="1:8">
      <c r="A1501" s="563"/>
      <c r="B1501" s="449"/>
      <c r="C1501" s="438"/>
      <c r="D1501" s="440"/>
      <c r="E1501" s="442"/>
      <c r="F1501" s="443"/>
      <c r="G1501" s="444"/>
      <c r="H1501" s="448"/>
    </row>
    <row r="1502" spans="1:8">
      <c r="A1502" s="563"/>
      <c r="B1502" s="449"/>
      <c r="C1502" s="438"/>
      <c r="D1502" s="440"/>
      <c r="E1502" s="442"/>
      <c r="F1502" s="443"/>
      <c r="G1502" s="444"/>
      <c r="H1502" s="448"/>
    </row>
    <row r="1503" spans="1:8">
      <c r="A1503" s="563"/>
      <c r="B1503" s="449"/>
      <c r="C1503" s="438"/>
      <c r="D1503" s="440"/>
      <c r="E1503" s="442"/>
      <c r="F1503" s="443"/>
      <c r="G1503" s="444"/>
      <c r="H1503" s="448"/>
    </row>
    <row r="1504" spans="1:8">
      <c r="A1504" s="563"/>
      <c r="B1504" s="449"/>
      <c r="C1504" s="438"/>
      <c r="D1504" s="440"/>
      <c r="E1504" s="442"/>
      <c r="F1504" s="443"/>
      <c r="G1504" s="444"/>
      <c r="H1504" s="448"/>
    </row>
    <row r="1505" spans="1:8">
      <c r="A1505" s="563"/>
      <c r="B1505" s="449"/>
      <c r="C1505" s="438"/>
      <c r="D1505" s="440"/>
      <c r="E1505" s="442"/>
      <c r="F1505" s="443"/>
      <c r="G1505" s="444"/>
      <c r="H1505" s="448"/>
    </row>
    <row r="1506" spans="1:8">
      <c r="A1506" s="563"/>
      <c r="B1506" s="449"/>
      <c r="C1506" s="438"/>
      <c r="D1506" s="440"/>
      <c r="E1506" s="442"/>
      <c r="F1506" s="443"/>
      <c r="G1506" s="444"/>
      <c r="H1506" s="448"/>
    </row>
    <row r="1507" spans="1:8">
      <c r="A1507" s="563"/>
      <c r="B1507" s="449"/>
      <c r="C1507" s="438"/>
      <c r="D1507" s="440"/>
      <c r="E1507" s="442"/>
      <c r="F1507" s="443"/>
      <c r="G1507" s="444"/>
      <c r="H1507" s="448"/>
    </row>
    <row r="1508" spans="1:8">
      <c r="A1508" s="563"/>
      <c r="B1508" s="449"/>
      <c r="C1508" s="438"/>
      <c r="D1508" s="440"/>
      <c r="E1508" s="442"/>
      <c r="F1508" s="443"/>
      <c r="G1508" s="444"/>
      <c r="H1508" s="448"/>
    </row>
    <row r="1509" spans="1:8">
      <c r="A1509" s="563"/>
      <c r="B1509" s="449"/>
      <c r="C1509" s="438"/>
      <c r="D1509" s="440"/>
      <c r="E1509" s="442"/>
      <c r="F1509" s="443"/>
      <c r="G1509" s="444"/>
      <c r="H1509" s="448"/>
    </row>
    <row r="1510" spans="1:8">
      <c r="A1510" s="563"/>
      <c r="B1510" s="449"/>
      <c r="C1510" s="438"/>
      <c r="D1510" s="440"/>
      <c r="E1510" s="442"/>
      <c r="F1510" s="443"/>
      <c r="G1510" s="444"/>
      <c r="H1510" s="448"/>
    </row>
    <row r="1511" spans="1:8">
      <c r="A1511" s="563"/>
      <c r="B1511" s="449"/>
      <c r="C1511" s="438"/>
      <c r="D1511" s="440"/>
      <c r="E1511" s="442"/>
      <c r="F1511" s="443"/>
      <c r="G1511" s="444"/>
      <c r="H1511" s="448"/>
    </row>
    <row r="1512" spans="1:8">
      <c r="A1512" s="563"/>
      <c r="B1512" s="449"/>
      <c r="C1512" s="438"/>
      <c r="D1512" s="440"/>
      <c r="E1512" s="442"/>
      <c r="F1512" s="443"/>
      <c r="G1512" s="444"/>
      <c r="H1512" s="448"/>
    </row>
    <row r="1513" spans="1:8">
      <c r="A1513" s="563"/>
      <c r="B1513" s="449"/>
      <c r="C1513" s="438"/>
      <c r="D1513" s="440"/>
      <c r="E1513" s="442"/>
      <c r="F1513" s="443"/>
      <c r="G1513" s="444"/>
      <c r="H1513" s="448"/>
    </row>
    <row r="1514" spans="1:8">
      <c r="A1514" s="563"/>
      <c r="B1514" s="449"/>
      <c r="C1514" s="438"/>
      <c r="D1514" s="440"/>
      <c r="E1514" s="442"/>
      <c r="F1514" s="443"/>
      <c r="G1514" s="444"/>
      <c r="H1514" s="448"/>
    </row>
    <row r="1515" spans="1:8">
      <c r="A1515" s="563"/>
      <c r="B1515" s="449"/>
      <c r="C1515" s="438"/>
      <c r="D1515" s="440"/>
      <c r="E1515" s="442"/>
      <c r="F1515" s="443"/>
      <c r="G1515" s="444"/>
      <c r="H1515" s="448"/>
    </row>
    <row r="1516" spans="1:8">
      <c r="A1516" s="563"/>
      <c r="B1516" s="449"/>
      <c r="C1516" s="438"/>
      <c r="D1516" s="440"/>
      <c r="E1516" s="442"/>
      <c r="F1516" s="443"/>
      <c r="G1516" s="444"/>
      <c r="H1516" s="448"/>
    </row>
    <row r="1517" spans="1:8">
      <c r="A1517" s="563"/>
      <c r="B1517" s="449"/>
      <c r="C1517" s="438"/>
      <c r="D1517" s="440"/>
      <c r="E1517" s="442"/>
      <c r="F1517" s="443"/>
      <c r="G1517" s="444"/>
      <c r="H1517" s="448"/>
    </row>
    <row r="1518" spans="1:8">
      <c r="A1518" s="563"/>
      <c r="B1518" s="449"/>
      <c r="C1518" s="438"/>
      <c r="D1518" s="440"/>
      <c r="E1518" s="442"/>
      <c r="F1518" s="443"/>
      <c r="G1518" s="444"/>
      <c r="H1518" s="448"/>
    </row>
    <row r="1519" spans="1:8">
      <c r="A1519" s="563"/>
      <c r="B1519" s="449"/>
      <c r="C1519" s="438"/>
      <c r="D1519" s="440"/>
      <c r="E1519" s="442"/>
      <c r="F1519" s="443"/>
      <c r="G1519" s="444"/>
      <c r="H1519" s="448"/>
    </row>
    <row r="1520" spans="1:8">
      <c r="A1520" s="563"/>
      <c r="B1520" s="449"/>
      <c r="C1520" s="438"/>
      <c r="D1520" s="440"/>
      <c r="E1520" s="442"/>
      <c r="F1520" s="443"/>
      <c r="G1520" s="444"/>
      <c r="H1520" s="448"/>
    </row>
    <row r="1521" spans="1:8">
      <c r="A1521" s="563"/>
      <c r="B1521" s="449"/>
      <c r="C1521" s="438"/>
      <c r="D1521" s="440"/>
      <c r="E1521" s="442"/>
      <c r="F1521" s="443"/>
      <c r="G1521" s="444"/>
      <c r="H1521" s="448"/>
    </row>
    <row r="1522" spans="1:8">
      <c r="A1522" s="563"/>
      <c r="B1522" s="449"/>
      <c r="C1522" s="438"/>
      <c r="D1522" s="440"/>
      <c r="E1522" s="442"/>
      <c r="F1522" s="443"/>
      <c r="G1522" s="444"/>
      <c r="H1522" s="448"/>
    </row>
    <row r="1523" spans="1:8">
      <c r="A1523" s="563"/>
      <c r="B1523" s="449"/>
      <c r="C1523" s="438"/>
      <c r="D1523" s="440"/>
      <c r="E1523" s="442"/>
      <c r="F1523" s="443"/>
      <c r="G1523" s="444"/>
      <c r="H1523" s="448"/>
    </row>
    <row r="1524" spans="1:8">
      <c r="A1524" s="563"/>
      <c r="B1524" s="449"/>
      <c r="C1524" s="438"/>
      <c r="D1524" s="440"/>
      <c r="E1524" s="442"/>
      <c r="F1524" s="443"/>
      <c r="G1524" s="444"/>
      <c r="H1524" s="448"/>
    </row>
    <row r="1525" spans="1:8">
      <c r="A1525" s="563"/>
      <c r="B1525" s="449"/>
      <c r="C1525" s="438"/>
      <c r="D1525" s="440"/>
      <c r="E1525" s="442"/>
      <c r="F1525" s="443"/>
      <c r="G1525" s="444"/>
      <c r="H1525" s="448"/>
    </row>
    <row r="1526" spans="1:8">
      <c r="A1526" s="563"/>
      <c r="B1526" s="449"/>
      <c r="C1526" s="438"/>
      <c r="D1526" s="440"/>
      <c r="E1526" s="442"/>
      <c r="F1526" s="443"/>
      <c r="G1526" s="444"/>
      <c r="H1526" s="448"/>
    </row>
    <row r="1527" spans="1:8">
      <c r="A1527" s="563"/>
      <c r="B1527" s="449"/>
      <c r="C1527" s="438"/>
      <c r="D1527" s="440"/>
      <c r="E1527" s="442"/>
      <c r="F1527" s="443"/>
      <c r="G1527" s="444"/>
      <c r="H1527" s="448"/>
    </row>
    <row r="1528" spans="1:8">
      <c r="A1528" s="563"/>
      <c r="B1528" s="449"/>
      <c r="C1528" s="438"/>
      <c r="D1528" s="440"/>
      <c r="E1528" s="442"/>
      <c r="F1528" s="443"/>
      <c r="G1528" s="444"/>
      <c r="H1528" s="448"/>
    </row>
    <row r="1529" spans="1:8">
      <c r="A1529" s="563"/>
      <c r="B1529" s="449"/>
      <c r="C1529" s="438"/>
      <c r="D1529" s="440"/>
      <c r="E1529" s="442"/>
      <c r="F1529" s="443"/>
      <c r="G1529" s="444"/>
      <c r="H1529" s="448"/>
    </row>
    <row r="1530" spans="1:8">
      <c r="A1530" s="563"/>
      <c r="B1530" s="449"/>
      <c r="C1530" s="438"/>
      <c r="D1530" s="440"/>
      <c r="E1530" s="442"/>
      <c r="F1530" s="443"/>
      <c r="G1530" s="444"/>
      <c r="H1530" s="448"/>
    </row>
    <row r="1531" spans="1:8">
      <c r="A1531" s="563"/>
      <c r="B1531" s="449"/>
      <c r="C1531" s="438"/>
      <c r="D1531" s="440"/>
      <c r="E1531" s="442"/>
      <c r="F1531" s="443"/>
      <c r="G1531" s="444"/>
      <c r="H1531" s="448"/>
    </row>
    <row r="1532" spans="1:8">
      <c r="A1532" s="563"/>
      <c r="B1532" s="449"/>
      <c r="C1532" s="438"/>
      <c r="D1532" s="440"/>
      <c r="E1532" s="442"/>
      <c r="F1532" s="443"/>
      <c r="G1532" s="444"/>
      <c r="H1532" s="448"/>
    </row>
    <row r="1533" spans="1:8">
      <c r="A1533" s="563"/>
      <c r="B1533" s="449"/>
      <c r="C1533" s="438"/>
      <c r="D1533" s="440"/>
      <c r="E1533" s="442"/>
      <c r="F1533" s="443"/>
      <c r="G1533" s="444"/>
      <c r="H1533" s="448"/>
    </row>
    <row r="1534" spans="1:8">
      <c r="A1534" s="563"/>
      <c r="B1534" s="449"/>
      <c r="C1534" s="438"/>
      <c r="D1534" s="440"/>
      <c r="E1534" s="442"/>
      <c r="F1534" s="443"/>
      <c r="G1534" s="444"/>
      <c r="H1534" s="448"/>
    </row>
    <row r="1535" spans="1:8">
      <c r="A1535" s="563"/>
      <c r="B1535" s="449"/>
      <c r="C1535" s="438"/>
      <c r="D1535" s="440"/>
      <c r="E1535" s="442"/>
      <c r="F1535" s="443"/>
      <c r="G1535" s="444"/>
      <c r="H1535" s="448"/>
    </row>
    <row r="1536" spans="1:8">
      <c r="A1536" s="563"/>
      <c r="B1536" s="449"/>
      <c r="C1536" s="438"/>
      <c r="D1536" s="440"/>
      <c r="E1536" s="442"/>
      <c r="F1536" s="443"/>
      <c r="G1536" s="444"/>
      <c r="H1536" s="448"/>
    </row>
    <row r="1537" spans="1:8">
      <c r="A1537" s="563"/>
      <c r="B1537" s="449"/>
      <c r="C1537" s="438"/>
      <c r="D1537" s="440"/>
      <c r="E1537" s="442"/>
      <c r="F1537" s="443"/>
      <c r="G1537" s="444"/>
      <c r="H1537" s="448"/>
    </row>
    <row r="1538" spans="1:8">
      <c r="A1538" s="563"/>
      <c r="B1538" s="449"/>
      <c r="C1538" s="438"/>
      <c r="D1538" s="440"/>
      <c r="E1538" s="442"/>
      <c r="F1538" s="443"/>
      <c r="G1538" s="444"/>
      <c r="H1538" s="448"/>
    </row>
    <row r="1539" spans="1:8">
      <c r="A1539" s="563"/>
      <c r="B1539" s="449"/>
      <c r="C1539" s="438"/>
      <c r="D1539" s="440"/>
      <c r="E1539" s="442"/>
      <c r="F1539" s="443"/>
      <c r="G1539" s="444"/>
      <c r="H1539" s="448"/>
    </row>
    <row r="1540" spans="1:8">
      <c r="A1540" s="563"/>
      <c r="B1540" s="449"/>
      <c r="C1540" s="438"/>
      <c r="D1540" s="440"/>
      <c r="E1540" s="442"/>
      <c r="F1540" s="443"/>
      <c r="G1540" s="444"/>
      <c r="H1540" s="448"/>
    </row>
    <row r="1541" spans="1:8">
      <c r="A1541" s="563"/>
      <c r="B1541" s="449"/>
      <c r="C1541" s="438"/>
      <c r="D1541" s="440"/>
      <c r="E1541" s="442"/>
      <c r="F1541" s="443"/>
      <c r="G1541" s="444"/>
      <c r="H1541" s="448"/>
    </row>
    <row r="1542" spans="1:8">
      <c r="A1542" s="563"/>
      <c r="B1542" s="449"/>
      <c r="C1542" s="438"/>
      <c r="D1542" s="440"/>
      <c r="E1542" s="442"/>
      <c r="F1542" s="443"/>
      <c r="G1542" s="444"/>
      <c r="H1542" s="448"/>
    </row>
    <row r="1543" spans="1:8">
      <c r="A1543" s="563"/>
      <c r="B1543" s="449"/>
      <c r="C1543" s="438"/>
      <c r="D1543" s="440"/>
      <c r="E1543" s="442"/>
      <c r="F1543" s="443"/>
      <c r="G1543" s="444"/>
      <c r="H1543" s="448"/>
    </row>
    <row r="1544" spans="1:8">
      <c r="A1544" s="563"/>
      <c r="B1544" s="449"/>
      <c r="C1544" s="438"/>
      <c r="D1544" s="440"/>
      <c r="E1544" s="442"/>
      <c r="F1544" s="443"/>
      <c r="G1544" s="444"/>
      <c r="H1544" s="448"/>
    </row>
    <row r="1545" spans="1:8">
      <c r="A1545" s="563"/>
      <c r="B1545" s="449"/>
      <c r="C1545" s="438"/>
      <c r="D1545" s="440"/>
      <c r="E1545" s="442"/>
      <c r="F1545" s="443"/>
      <c r="G1545" s="444"/>
      <c r="H1545" s="448"/>
    </row>
    <row r="1546" spans="1:8">
      <c r="A1546" s="563"/>
      <c r="B1546" s="449"/>
      <c r="C1546" s="438"/>
      <c r="D1546" s="440"/>
      <c r="E1546" s="442"/>
      <c r="F1546" s="443"/>
      <c r="G1546" s="444"/>
      <c r="H1546" s="448"/>
    </row>
    <row r="1547" spans="1:8">
      <c r="A1547" s="563"/>
      <c r="B1547" s="449"/>
      <c r="C1547" s="438"/>
      <c r="D1547" s="440"/>
      <c r="E1547" s="442"/>
      <c r="F1547" s="443"/>
      <c r="G1547" s="444"/>
      <c r="H1547" s="448"/>
    </row>
    <row r="1548" spans="1:8">
      <c r="A1548" s="563"/>
      <c r="B1548" s="449"/>
      <c r="C1548" s="438"/>
      <c r="D1548" s="440"/>
      <c r="E1548" s="442"/>
      <c r="F1548" s="443"/>
      <c r="G1548" s="444"/>
      <c r="H1548" s="448"/>
    </row>
    <row r="1549" spans="1:8">
      <c r="A1549" s="563"/>
      <c r="B1549" s="449"/>
      <c r="C1549" s="438"/>
      <c r="D1549" s="440"/>
      <c r="E1549" s="442"/>
      <c r="F1549" s="443"/>
      <c r="G1549" s="444"/>
      <c r="H1549" s="448"/>
    </row>
    <row r="1550" spans="1:8">
      <c r="A1550" s="563"/>
      <c r="B1550" s="449"/>
      <c r="C1550" s="438"/>
      <c r="D1550" s="440"/>
      <c r="E1550" s="442"/>
      <c r="F1550" s="443"/>
      <c r="G1550" s="444"/>
      <c r="H1550" s="448"/>
    </row>
    <row r="1551" spans="1:8">
      <c r="A1551" s="563"/>
      <c r="B1551" s="449"/>
      <c r="C1551" s="438"/>
      <c r="D1551" s="440"/>
      <c r="E1551" s="442"/>
      <c r="F1551" s="443"/>
      <c r="G1551" s="444"/>
      <c r="H1551" s="448"/>
    </row>
    <row r="1552" spans="1:8">
      <c r="A1552" s="563"/>
      <c r="B1552" s="449"/>
      <c r="C1552" s="438"/>
      <c r="D1552" s="440"/>
      <c r="E1552" s="442"/>
      <c r="F1552" s="443"/>
      <c r="G1552" s="444"/>
      <c r="H1552" s="448"/>
    </row>
    <row r="1553" spans="1:8">
      <c r="A1553" s="563"/>
      <c r="B1553" s="449"/>
      <c r="C1553" s="438"/>
      <c r="D1553" s="440"/>
      <c r="E1553" s="442"/>
      <c r="F1553" s="443"/>
      <c r="G1553" s="444"/>
      <c r="H1553" s="448"/>
    </row>
    <row r="1554" spans="1:8">
      <c r="A1554" s="563"/>
      <c r="B1554" s="449"/>
      <c r="C1554" s="438"/>
      <c r="D1554" s="440"/>
      <c r="E1554" s="442"/>
      <c r="F1554" s="443"/>
      <c r="G1554" s="444"/>
      <c r="H1554" s="448"/>
    </row>
    <row r="1555" spans="1:8">
      <c r="A1555" s="563"/>
      <c r="B1555" s="449"/>
      <c r="C1555" s="438"/>
      <c r="D1555" s="440"/>
      <c r="E1555" s="442"/>
      <c r="F1555" s="443"/>
      <c r="G1555" s="444"/>
      <c r="H1555" s="448"/>
    </row>
    <row r="1556" spans="1:8">
      <c r="A1556" s="563"/>
      <c r="B1556" s="449"/>
      <c r="C1556" s="438"/>
      <c r="D1556" s="440"/>
      <c r="E1556" s="442"/>
      <c r="F1556" s="443"/>
      <c r="G1556" s="444"/>
      <c r="H1556" s="448"/>
    </row>
    <row r="1557" spans="1:8">
      <c r="A1557" s="563"/>
      <c r="B1557" s="449"/>
      <c r="C1557" s="438"/>
      <c r="D1557" s="440"/>
      <c r="E1557" s="442"/>
      <c r="F1557" s="443"/>
      <c r="G1557" s="444"/>
      <c r="H1557" s="448"/>
    </row>
    <row r="1558" spans="1:8">
      <c r="A1558" s="563"/>
      <c r="B1558" s="449"/>
      <c r="C1558" s="438"/>
      <c r="D1558" s="440"/>
      <c r="E1558" s="442"/>
      <c r="F1558" s="443"/>
      <c r="G1558" s="444"/>
      <c r="H1558" s="448"/>
    </row>
    <row r="1559" spans="1:8">
      <c r="A1559" s="563"/>
      <c r="B1559" s="449"/>
      <c r="C1559" s="438"/>
      <c r="D1559" s="440"/>
      <c r="E1559" s="442"/>
      <c r="F1559" s="443"/>
      <c r="G1559" s="444"/>
      <c r="H1559" s="448"/>
    </row>
    <row r="1560" spans="1:8">
      <c r="A1560" s="563"/>
      <c r="B1560" s="449"/>
      <c r="C1560" s="438"/>
      <c r="D1560" s="440"/>
      <c r="E1560" s="442"/>
      <c r="F1560" s="443"/>
      <c r="G1560" s="444"/>
      <c r="H1560" s="448"/>
    </row>
    <row r="1561" spans="1:8">
      <c r="A1561" s="563"/>
      <c r="B1561" s="449"/>
      <c r="C1561" s="438"/>
      <c r="D1561" s="440"/>
      <c r="E1561" s="442"/>
      <c r="F1561" s="443"/>
      <c r="G1561" s="444"/>
      <c r="H1561" s="448"/>
    </row>
    <row r="1562" spans="1:8">
      <c r="A1562" s="563"/>
      <c r="B1562" s="449"/>
      <c r="C1562" s="438"/>
      <c r="D1562" s="440"/>
      <c r="E1562" s="442"/>
      <c r="F1562" s="443"/>
      <c r="G1562" s="444"/>
      <c r="H1562" s="448"/>
    </row>
    <row r="1563" spans="1:8">
      <c r="A1563" s="563"/>
      <c r="B1563" s="449"/>
      <c r="C1563" s="438"/>
      <c r="D1563" s="440"/>
      <c r="E1563" s="442"/>
      <c r="F1563" s="443"/>
      <c r="G1563" s="444"/>
      <c r="H1563" s="448"/>
    </row>
    <row r="1564" spans="1:8">
      <c r="A1564" s="563"/>
      <c r="B1564" s="449"/>
      <c r="C1564" s="438"/>
      <c r="D1564" s="440"/>
      <c r="E1564" s="442"/>
      <c r="F1564" s="443"/>
      <c r="G1564" s="444"/>
      <c r="H1564" s="448"/>
    </row>
    <row r="1565" spans="1:8">
      <c r="A1565" s="563"/>
      <c r="B1565" s="449"/>
      <c r="C1565" s="438"/>
      <c r="D1565" s="440"/>
      <c r="E1565" s="442"/>
      <c r="F1565" s="443"/>
      <c r="G1565" s="444"/>
      <c r="H1565" s="448"/>
    </row>
    <row r="1566" spans="1:8">
      <c r="A1566" s="563"/>
      <c r="B1566" s="449"/>
      <c r="C1566" s="438"/>
      <c r="D1566" s="440"/>
      <c r="E1566" s="442"/>
      <c r="F1566" s="443"/>
      <c r="G1566" s="444"/>
      <c r="H1566" s="448"/>
    </row>
    <row r="1567" spans="1:8">
      <c r="A1567" s="563"/>
      <c r="B1567" s="449"/>
      <c r="C1567" s="438"/>
      <c r="D1567" s="440"/>
      <c r="E1567" s="442"/>
      <c r="F1567" s="443"/>
      <c r="G1567" s="444"/>
      <c r="H1567" s="448"/>
    </row>
    <row r="1568" spans="1:8">
      <c r="A1568" s="563"/>
      <c r="B1568" s="449"/>
      <c r="C1568" s="438"/>
      <c r="D1568" s="440"/>
      <c r="E1568" s="442"/>
      <c r="F1568" s="443"/>
      <c r="G1568" s="444"/>
      <c r="H1568" s="448"/>
    </row>
    <row r="1569" spans="1:8">
      <c r="A1569" s="563"/>
      <c r="B1569" s="449"/>
      <c r="C1569" s="438"/>
      <c r="D1569" s="440"/>
      <c r="E1569" s="442"/>
      <c r="F1569" s="443"/>
      <c r="G1569" s="444"/>
      <c r="H1569" s="448"/>
    </row>
    <row r="1570" spans="1:8">
      <c r="A1570" s="563"/>
      <c r="B1570" s="449"/>
      <c r="C1570" s="438"/>
      <c r="D1570" s="440"/>
      <c r="E1570" s="442"/>
      <c r="F1570" s="443"/>
      <c r="G1570" s="444"/>
      <c r="H1570" s="448"/>
    </row>
    <row r="1571" spans="1:8">
      <c r="A1571" s="563"/>
      <c r="B1571" s="449"/>
      <c r="C1571" s="438"/>
      <c r="D1571" s="440"/>
      <c r="E1571" s="442"/>
      <c r="F1571" s="443"/>
      <c r="G1571" s="444"/>
      <c r="H1571" s="448"/>
    </row>
    <row r="1572" spans="1:8">
      <c r="A1572" s="563"/>
      <c r="B1572" s="449"/>
      <c r="C1572" s="438"/>
      <c r="D1572" s="440"/>
      <c r="E1572" s="442"/>
      <c r="F1572" s="443"/>
      <c r="G1572" s="444"/>
      <c r="H1572" s="448"/>
    </row>
    <row r="1573" spans="1:8">
      <c r="A1573" s="563"/>
      <c r="B1573" s="449"/>
      <c r="C1573" s="438"/>
      <c r="D1573" s="440"/>
      <c r="E1573" s="442"/>
      <c r="F1573" s="443"/>
      <c r="G1573" s="444"/>
      <c r="H1573" s="448"/>
    </row>
    <row r="1574" spans="1:8">
      <c r="A1574" s="563"/>
      <c r="B1574" s="449"/>
      <c r="C1574" s="438"/>
      <c r="D1574" s="440"/>
      <c r="E1574" s="442"/>
      <c r="F1574" s="443"/>
      <c r="G1574" s="444"/>
      <c r="H1574" s="448"/>
    </row>
    <row r="1575" spans="1:8">
      <c r="A1575" s="563"/>
      <c r="B1575" s="449"/>
      <c r="C1575" s="438"/>
      <c r="D1575" s="440"/>
      <c r="E1575" s="442"/>
      <c r="F1575" s="443"/>
      <c r="G1575" s="444"/>
      <c r="H1575" s="448"/>
    </row>
    <row r="1576" spans="1:8">
      <c r="A1576" s="563"/>
      <c r="B1576" s="449"/>
      <c r="C1576" s="438"/>
      <c r="D1576" s="440"/>
      <c r="E1576" s="442"/>
      <c r="F1576" s="443"/>
      <c r="G1576" s="444"/>
      <c r="H1576" s="448"/>
    </row>
    <row r="1577" spans="1:8">
      <c r="A1577" s="563"/>
      <c r="B1577" s="449"/>
      <c r="C1577" s="438"/>
      <c r="D1577" s="440"/>
      <c r="E1577" s="442"/>
      <c r="F1577" s="443"/>
      <c r="G1577" s="444"/>
      <c r="H1577" s="448"/>
    </row>
    <row r="1578" spans="1:8">
      <c r="A1578" s="563"/>
      <c r="B1578" s="449"/>
      <c r="C1578" s="438"/>
      <c r="D1578" s="440"/>
      <c r="E1578" s="442"/>
      <c r="F1578" s="443"/>
      <c r="G1578" s="444"/>
      <c r="H1578" s="448"/>
    </row>
    <row r="1579" spans="1:8">
      <c r="A1579" s="563"/>
      <c r="B1579" s="449"/>
      <c r="C1579" s="438"/>
      <c r="D1579" s="440"/>
      <c r="E1579" s="442"/>
      <c r="F1579" s="443"/>
      <c r="G1579" s="444"/>
      <c r="H1579" s="448"/>
    </row>
    <row r="1580" spans="1:8">
      <c r="A1580" s="563"/>
      <c r="B1580" s="449"/>
      <c r="C1580" s="438"/>
      <c r="D1580" s="440"/>
      <c r="E1580" s="442"/>
      <c r="F1580" s="443"/>
      <c r="G1580" s="444"/>
      <c r="H1580" s="448"/>
    </row>
    <row r="1581" spans="1:8">
      <c r="A1581" s="563"/>
      <c r="B1581" s="449"/>
      <c r="C1581" s="438"/>
      <c r="D1581" s="440"/>
      <c r="E1581" s="442"/>
      <c r="F1581" s="443"/>
      <c r="G1581" s="444"/>
      <c r="H1581" s="448"/>
    </row>
    <row r="1582" spans="1:8">
      <c r="A1582" s="563"/>
      <c r="B1582" s="449"/>
      <c r="C1582" s="438"/>
      <c r="D1582" s="440"/>
      <c r="E1582" s="442"/>
      <c r="F1582" s="443"/>
      <c r="G1582" s="444"/>
      <c r="H1582" s="448"/>
    </row>
    <row r="1583" spans="1:8">
      <c r="A1583" s="563"/>
      <c r="B1583" s="449"/>
      <c r="C1583" s="438"/>
      <c r="D1583" s="440"/>
      <c r="E1583" s="442"/>
      <c r="F1583" s="443"/>
      <c r="G1583" s="444"/>
      <c r="H1583" s="448"/>
    </row>
    <row r="1584" spans="1:8">
      <c r="A1584" s="563"/>
      <c r="B1584" s="449"/>
      <c r="C1584" s="438"/>
      <c r="D1584" s="440"/>
      <c r="E1584" s="442"/>
      <c r="F1584" s="443"/>
      <c r="G1584" s="444"/>
      <c r="H1584" s="448"/>
    </row>
    <row r="1585" spans="1:8">
      <c r="A1585" s="563"/>
      <c r="B1585" s="449"/>
      <c r="C1585" s="438"/>
      <c r="D1585" s="440"/>
      <c r="E1585" s="442"/>
      <c r="F1585" s="443"/>
      <c r="G1585" s="444"/>
      <c r="H1585" s="448"/>
    </row>
    <row r="1586" spans="1:8">
      <c r="A1586" s="563"/>
      <c r="B1586" s="449"/>
      <c r="C1586" s="438"/>
      <c r="D1586" s="440"/>
      <c r="E1586" s="442"/>
      <c r="F1586" s="443"/>
      <c r="G1586" s="444"/>
      <c r="H1586" s="448"/>
    </row>
    <row r="1587" spans="1:8">
      <c r="A1587" s="563"/>
      <c r="B1587" s="449"/>
      <c r="C1587" s="438"/>
      <c r="D1587" s="440"/>
      <c r="E1587" s="442"/>
      <c r="F1587" s="443"/>
      <c r="G1587" s="444"/>
      <c r="H1587" s="448"/>
    </row>
    <row r="1588" spans="1:8">
      <c r="A1588" s="563"/>
      <c r="B1588" s="449"/>
      <c r="C1588" s="438"/>
      <c r="D1588" s="440"/>
      <c r="E1588" s="442"/>
      <c r="F1588" s="443"/>
      <c r="G1588" s="444"/>
      <c r="H1588" s="448"/>
    </row>
    <row r="1589" spans="1:8">
      <c r="A1589" s="563"/>
      <c r="B1589" s="449"/>
      <c r="C1589" s="438"/>
      <c r="D1589" s="440"/>
      <c r="E1589" s="442"/>
      <c r="F1589" s="443"/>
      <c r="G1589" s="444"/>
      <c r="H1589" s="448"/>
    </row>
    <row r="1590" spans="1:8">
      <c r="A1590" s="563"/>
      <c r="B1590" s="449"/>
      <c r="C1590" s="438"/>
      <c r="D1590" s="440"/>
      <c r="E1590" s="442"/>
      <c r="F1590" s="443"/>
      <c r="G1590" s="444"/>
      <c r="H1590" s="448"/>
    </row>
    <row r="1591" spans="1:8">
      <c r="A1591" s="563"/>
      <c r="B1591" s="449"/>
      <c r="C1591" s="438"/>
      <c r="D1591" s="440"/>
      <c r="E1591" s="442"/>
      <c r="F1591" s="443"/>
      <c r="G1591" s="444"/>
      <c r="H1591" s="448"/>
    </row>
    <row r="1592" spans="1:8">
      <c r="A1592" s="563"/>
      <c r="B1592" s="449"/>
      <c r="C1592" s="438"/>
      <c r="D1592" s="440"/>
      <c r="E1592" s="442"/>
      <c r="F1592" s="443"/>
      <c r="G1592" s="444"/>
      <c r="H1592" s="448"/>
    </row>
    <row r="1593" spans="1:8">
      <c r="A1593" s="563"/>
      <c r="B1593" s="449"/>
      <c r="C1593" s="438"/>
      <c r="D1593" s="440"/>
      <c r="E1593" s="442"/>
      <c r="F1593" s="443"/>
      <c r="G1593" s="444"/>
      <c r="H1593" s="448"/>
    </row>
    <row r="1594" spans="1:8">
      <c r="A1594" s="563"/>
      <c r="B1594" s="449"/>
      <c r="C1594" s="438"/>
      <c r="D1594" s="440"/>
      <c r="E1594" s="442"/>
      <c r="F1594" s="443"/>
      <c r="G1594" s="444"/>
      <c r="H1594" s="448"/>
    </row>
    <row r="1595" spans="1:8">
      <c r="A1595" s="563"/>
      <c r="B1595" s="449"/>
      <c r="C1595" s="438"/>
      <c r="D1595" s="440"/>
      <c r="E1595" s="442"/>
      <c r="F1595" s="443"/>
      <c r="G1595" s="444"/>
      <c r="H1595" s="448"/>
    </row>
    <row r="1596" spans="1:8">
      <c r="A1596" s="563"/>
      <c r="B1596" s="449"/>
      <c r="C1596" s="438"/>
      <c r="D1596" s="440"/>
      <c r="E1596" s="442"/>
      <c r="F1596" s="443"/>
      <c r="G1596" s="444"/>
      <c r="H1596" s="448"/>
    </row>
    <row r="1597" spans="1:8">
      <c r="A1597" s="563"/>
      <c r="B1597" s="449"/>
      <c r="C1597" s="438"/>
      <c r="D1597" s="440"/>
      <c r="E1597" s="442"/>
      <c r="F1597" s="443"/>
      <c r="G1597" s="444"/>
      <c r="H1597" s="448"/>
    </row>
    <row r="1598" spans="1:8">
      <c r="A1598" s="563"/>
      <c r="B1598" s="449"/>
      <c r="C1598" s="438"/>
      <c r="D1598" s="440"/>
      <c r="E1598" s="442"/>
      <c r="F1598" s="443"/>
      <c r="G1598" s="444"/>
      <c r="H1598" s="448"/>
    </row>
    <row r="1599" spans="1:8">
      <c r="A1599" s="563"/>
      <c r="B1599" s="449"/>
      <c r="C1599" s="438"/>
      <c r="D1599" s="440"/>
      <c r="E1599" s="442"/>
      <c r="F1599" s="443"/>
      <c r="G1599" s="444"/>
      <c r="H1599" s="448"/>
    </row>
    <row r="1600" spans="1:8">
      <c r="A1600" s="563"/>
      <c r="B1600" s="449"/>
      <c r="C1600" s="438"/>
      <c r="D1600" s="440"/>
      <c r="E1600" s="442"/>
      <c r="F1600" s="443"/>
      <c r="G1600" s="444"/>
      <c r="H1600" s="448"/>
    </row>
    <row r="1601" spans="1:8">
      <c r="A1601" s="563"/>
      <c r="B1601" s="449"/>
      <c r="C1601" s="438"/>
      <c r="D1601" s="440"/>
      <c r="E1601" s="442"/>
      <c r="F1601" s="443"/>
      <c r="G1601" s="444"/>
      <c r="H1601" s="448"/>
    </row>
    <row r="1602" spans="1:8">
      <c r="A1602" s="563"/>
      <c r="B1602" s="449"/>
      <c r="C1602" s="438"/>
      <c r="D1602" s="440"/>
      <c r="E1602" s="442"/>
      <c r="F1602" s="443"/>
      <c r="G1602" s="444"/>
      <c r="H1602" s="448"/>
    </row>
    <row r="1603" spans="1:8">
      <c r="A1603" s="563"/>
      <c r="B1603" s="449"/>
      <c r="C1603" s="438"/>
      <c r="D1603" s="440"/>
      <c r="E1603" s="442"/>
      <c r="F1603" s="443"/>
      <c r="G1603" s="444"/>
      <c r="H1603" s="448"/>
    </row>
    <row r="1604" spans="1:8">
      <c r="A1604" s="563"/>
      <c r="B1604" s="449"/>
      <c r="C1604" s="438"/>
      <c r="D1604" s="440"/>
      <c r="E1604" s="442"/>
      <c r="F1604" s="443"/>
      <c r="G1604" s="444"/>
      <c r="H1604" s="448"/>
    </row>
    <row r="1605" spans="1:8">
      <c r="A1605" s="563"/>
      <c r="B1605" s="449"/>
      <c r="C1605" s="438"/>
      <c r="D1605" s="440"/>
      <c r="E1605" s="442"/>
      <c r="F1605" s="443"/>
      <c r="G1605" s="444"/>
      <c r="H1605" s="448"/>
    </row>
    <row r="1606" spans="1:8">
      <c r="A1606" s="563"/>
      <c r="B1606" s="449"/>
      <c r="C1606" s="438"/>
      <c r="D1606" s="440"/>
      <c r="E1606" s="442"/>
      <c r="F1606" s="443"/>
      <c r="G1606" s="444"/>
      <c r="H1606" s="448"/>
    </row>
    <row r="1607" spans="1:8">
      <c r="A1607" s="563"/>
      <c r="B1607" s="449"/>
      <c r="C1607" s="438"/>
      <c r="D1607" s="440"/>
      <c r="E1607" s="442"/>
      <c r="F1607" s="443"/>
      <c r="G1607" s="444"/>
      <c r="H1607" s="448"/>
    </row>
    <row r="1608" spans="1:8">
      <c r="A1608" s="563"/>
      <c r="B1608" s="449"/>
      <c r="C1608" s="438"/>
      <c r="D1608" s="440"/>
      <c r="E1608" s="442"/>
      <c r="F1608" s="443"/>
      <c r="G1608" s="444"/>
      <c r="H1608" s="448"/>
    </row>
    <row r="1609" spans="1:8">
      <c r="A1609" s="563"/>
      <c r="B1609" s="449"/>
      <c r="C1609" s="438"/>
      <c r="D1609" s="440"/>
      <c r="E1609" s="442"/>
      <c r="F1609" s="443"/>
      <c r="G1609" s="444"/>
      <c r="H1609" s="448"/>
    </row>
    <row r="1610" spans="1:8">
      <c r="A1610" s="563"/>
      <c r="B1610" s="449"/>
      <c r="C1610" s="438"/>
      <c r="D1610" s="440"/>
      <c r="E1610" s="442"/>
      <c r="F1610" s="443"/>
      <c r="G1610" s="444"/>
      <c r="H1610" s="448"/>
    </row>
    <row r="1611" spans="1:8">
      <c r="A1611" s="563"/>
      <c r="B1611" s="449"/>
      <c r="C1611" s="438"/>
      <c r="D1611" s="440"/>
      <c r="E1611" s="442"/>
      <c r="F1611" s="443"/>
      <c r="G1611" s="444"/>
      <c r="H1611" s="448"/>
    </row>
    <row r="1612" spans="1:8">
      <c r="A1612" s="563"/>
      <c r="B1612" s="449"/>
      <c r="C1612" s="438"/>
      <c r="D1612" s="440"/>
      <c r="E1612" s="442"/>
      <c r="F1612" s="443"/>
      <c r="G1612" s="444"/>
      <c r="H1612" s="448"/>
    </row>
    <row r="1613" spans="1:8">
      <c r="A1613" s="563"/>
      <c r="B1613" s="449"/>
      <c r="C1613" s="438"/>
      <c r="D1613" s="440"/>
      <c r="E1613" s="442"/>
      <c r="F1613" s="443"/>
      <c r="G1613" s="444"/>
      <c r="H1613" s="448"/>
    </row>
    <row r="1614" spans="1:8">
      <c r="A1614" s="563"/>
      <c r="B1614" s="449"/>
      <c r="C1614" s="438"/>
      <c r="D1614" s="440"/>
      <c r="E1614" s="442"/>
      <c r="F1614" s="443"/>
      <c r="G1614" s="444"/>
      <c r="H1614" s="448"/>
    </row>
    <row r="1615" spans="1:8">
      <c r="A1615" s="563"/>
      <c r="B1615" s="449"/>
      <c r="C1615" s="438"/>
      <c r="D1615" s="440"/>
      <c r="E1615" s="442"/>
      <c r="F1615" s="443"/>
      <c r="G1615" s="444"/>
      <c r="H1615" s="448"/>
    </row>
    <row r="1616" spans="1:8">
      <c r="A1616" s="563"/>
      <c r="B1616" s="449"/>
      <c r="C1616" s="438"/>
      <c r="D1616" s="440"/>
      <c r="E1616" s="442"/>
      <c r="F1616" s="443"/>
      <c r="G1616" s="444"/>
      <c r="H1616" s="448"/>
    </row>
    <row r="1617" spans="1:8">
      <c r="A1617" s="563"/>
      <c r="B1617" s="449"/>
      <c r="C1617" s="438"/>
      <c r="D1617" s="440"/>
      <c r="E1617" s="442"/>
      <c r="F1617" s="443"/>
      <c r="G1617" s="444"/>
      <c r="H1617" s="448"/>
    </row>
    <row r="1618" spans="1:8">
      <c r="A1618" s="563"/>
      <c r="B1618" s="449"/>
      <c r="C1618" s="438"/>
      <c r="D1618" s="440"/>
      <c r="E1618" s="442"/>
      <c r="F1618" s="443"/>
      <c r="G1618" s="444"/>
      <c r="H1618" s="448"/>
    </row>
    <row r="1619" spans="1:8">
      <c r="A1619" s="563"/>
      <c r="B1619" s="449"/>
      <c r="C1619" s="438"/>
      <c r="D1619" s="440"/>
      <c r="E1619" s="442"/>
      <c r="F1619" s="443"/>
      <c r="G1619" s="444"/>
      <c r="H1619" s="448"/>
    </row>
    <row r="1620" spans="1:8">
      <c r="A1620" s="563"/>
      <c r="B1620" s="449"/>
      <c r="C1620" s="438"/>
      <c r="D1620" s="440"/>
      <c r="E1620" s="442"/>
      <c r="F1620" s="443"/>
      <c r="G1620" s="444"/>
      <c r="H1620" s="448"/>
    </row>
    <row r="1621" spans="1:8">
      <c r="A1621" s="563"/>
      <c r="B1621" s="449"/>
      <c r="C1621" s="438"/>
      <c r="D1621" s="440"/>
      <c r="E1621" s="442"/>
      <c r="F1621" s="443"/>
      <c r="G1621" s="444"/>
      <c r="H1621" s="448"/>
    </row>
    <row r="1622" spans="1:8">
      <c r="A1622" s="563"/>
      <c r="B1622" s="449"/>
      <c r="C1622" s="438"/>
      <c r="D1622" s="440"/>
      <c r="E1622" s="442"/>
      <c r="F1622" s="443"/>
      <c r="G1622" s="444"/>
      <c r="H1622" s="448"/>
    </row>
    <row r="1623" spans="1:8">
      <c r="A1623" s="563"/>
      <c r="B1623" s="449"/>
      <c r="C1623" s="438"/>
      <c r="D1623" s="440"/>
      <c r="E1623" s="442"/>
      <c r="F1623" s="443"/>
      <c r="G1623" s="444"/>
      <c r="H1623" s="448"/>
    </row>
    <row r="1624" spans="1:8">
      <c r="A1624" s="563"/>
      <c r="B1624" s="449"/>
      <c r="C1624" s="438"/>
      <c r="D1624" s="440"/>
      <c r="E1624" s="442"/>
      <c r="F1624" s="443"/>
      <c r="G1624" s="444"/>
      <c r="H1624" s="448"/>
    </row>
    <row r="1625" spans="1:8">
      <c r="A1625" s="563"/>
      <c r="B1625" s="449"/>
      <c r="C1625" s="438"/>
      <c r="D1625" s="440"/>
      <c r="E1625" s="442"/>
      <c r="F1625" s="443"/>
      <c r="G1625" s="444"/>
      <c r="H1625" s="448"/>
    </row>
    <row r="1626" spans="1:8">
      <c r="A1626" s="563"/>
      <c r="B1626" s="449"/>
      <c r="C1626" s="438"/>
      <c r="D1626" s="440"/>
      <c r="E1626" s="442"/>
      <c r="F1626" s="443"/>
      <c r="G1626" s="444"/>
      <c r="H1626" s="448"/>
    </row>
    <row r="1627" spans="1:8">
      <c r="A1627" s="563"/>
      <c r="B1627" s="449"/>
      <c r="C1627" s="438"/>
      <c r="D1627" s="440"/>
      <c r="E1627" s="442"/>
      <c r="F1627" s="443"/>
      <c r="G1627" s="444"/>
      <c r="H1627" s="448"/>
    </row>
    <row r="1628" spans="1:8">
      <c r="A1628" s="563"/>
      <c r="B1628" s="449"/>
      <c r="C1628" s="438"/>
      <c r="D1628" s="440"/>
      <c r="E1628" s="442"/>
      <c r="F1628" s="443"/>
      <c r="G1628" s="444"/>
      <c r="H1628" s="448"/>
    </row>
    <row r="1629" spans="1:8">
      <c r="A1629" s="563"/>
      <c r="B1629" s="449"/>
      <c r="C1629" s="438"/>
      <c r="D1629" s="440"/>
      <c r="E1629" s="442"/>
      <c r="F1629" s="443"/>
      <c r="G1629" s="444"/>
      <c r="H1629" s="448"/>
    </row>
    <row r="1630" spans="1:8">
      <c r="A1630" s="563"/>
      <c r="B1630" s="449"/>
      <c r="C1630" s="438"/>
      <c r="D1630" s="440"/>
      <c r="E1630" s="442"/>
      <c r="F1630" s="443"/>
      <c r="G1630" s="444"/>
      <c r="H1630" s="448"/>
    </row>
    <row r="1631" spans="1:8">
      <c r="A1631" s="563"/>
      <c r="B1631" s="449"/>
      <c r="C1631" s="438"/>
      <c r="D1631" s="440"/>
      <c r="E1631" s="442"/>
      <c r="F1631" s="443"/>
      <c r="G1631" s="444"/>
      <c r="H1631" s="448"/>
    </row>
    <row r="1632" spans="1:8">
      <c r="A1632" s="563"/>
      <c r="B1632" s="449"/>
      <c r="C1632" s="438"/>
      <c r="D1632" s="440"/>
      <c r="E1632" s="442"/>
      <c r="F1632" s="443"/>
      <c r="G1632" s="444"/>
      <c r="H1632" s="448"/>
    </row>
    <row r="1633" spans="1:8">
      <c r="A1633" s="563"/>
      <c r="B1633" s="449"/>
      <c r="C1633" s="438"/>
      <c r="D1633" s="440"/>
      <c r="E1633" s="442"/>
      <c r="F1633" s="443"/>
      <c r="G1633" s="444"/>
      <c r="H1633" s="448"/>
    </row>
    <row r="1634" spans="1:8">
      <c r="A1634" s="563"/>
      <c r="B1634" s="449"/>
      <c r="C1634" s="438"/>
      <c r="D1634" s="440"/>
      <c r="E1634" s="442"/>
      <c r="F1634" s="443"/>
      <c r="G1634" s="444"/>
      <c r="H1634" s="448"/>
    </row>
    <row r="1635" spans="1:8">
      <c r="A1635" s="563"/>
      <c r="B1635" s="449"/>
      <c r="C1635" s="438"/>
      <c r="D1635" s="440"/>
      <c r="E1635" s="442"/>
      <c r="F1635" s="443"/>
      <c r="G1635" s="444"/>
      <c r="H1635" s="448"/>
    </row>
    <row r="1636" spans="1:8">
      <c r="A1636" s="563"/>
      <c r="B1636" s="449"/>
      <c r="C1636" s="438"/>
      <c r="D1636" s="440"/>
      <c r="E1636" s="442"/>
      <c r="F1636" s="443"/>
      <c r="G1636" s="444"/>
      <c r="H1636" s="448"/>
    </row>
    <row r="1637" spans="1:8">
      <c r="A1637" s="563"/>
      <c r="B1637" s="449"/>
      <c r="C1637" s="438"/>
      <c r="D1637" s="440"/>
      <c r="E1637" s="442"/>
      <c r="F1637" s="443"/>
      <c r="G1637" s="444"/>
      <c r="H1637" s="448"/>
    </row>
    <row r="1638" spans="1:8">
      <c r="A1638" s="563"/>
      <c r="B1638" s="449"/>
      <c r="C1638" s="438"/>
      <c r="D1638" s="440"/>
      <c r="E1638" s="442"/>
      <c r="F1638" s="443"/>
      <c r="G1638" s="444"/>
      <c r="H1638" s="448"/>
    </row>
    <row r="1639" spans="1:8">
      <c r="A1639" s="563"/>
      <c r="B1639" s="449"/>
      <c r="C1639" s="438"/>
      <c r="D1639" s="440"/>
      <c r="E1639" s="442"/>
      <c r="F1639" s="443"/>
      <c r="G1639" s="444"/>
      <c r="H1639" s="448"/>
    </row>
    <row r="1640" spans="1:8">
      <c r="A1640" s="563"/>
      <c r="B1640" s="449"/>
      <c r="C1640" s="438"/>
      <c r="D1640" s="440"/>
      <c r="E1640" s="442"/>
      <c r="F1640" s="443"/>
      <c r="G1640" s="444"/>
      <c r="H1640" s="448"/>
    </row>
    <row r="1641" spans="1:8">
      <c r="A1641" s="563"/>
      <c r="B1641" s="449"/>
      <c r="C1641" s="438"/>
      <c r="D1641" s="440"/>
      <c r="E1641" s="442"/>
      <c r="F1641" s="443"/>
      <c r="G1641" s="444"/>
      <c r="H1641" s="448"/>
    </row>
    <row r="1642" spans="1:8">
      <c r="A1642" s="563"/>
      <c r="B1642" s="449"/>
      <c r="C1642" s="438"/>
      <c r="D1642" s="440"/>
      <c r="E1642" s="442"/>
      <c r="F1642" s="443"/>
      <c r="G1642" s="444"/>
      <c r="H1642" s="448"/>
    </row>
    <row r="1643" spans="1:8">
      <c r="A1643" s="563"/>
      <c r="B1643" s="449"/>
      <c r="C1643" s="438"/>
      <c r="D1643" s="440"/>
      <c r="E1643" s="442"/>
      <c r="F1643" s="443"/>
      <c r="G1643" s="444"/>
      <c r="H1643" s="448"/>
    </row>
    <row r="1644" spans="1:8">
      <c r="A1644" s="563"/>
      <c r="B1644" s="449"/>
      <c r="C1644" s="438"/>
      <c r="D1644" s="440"/>
      <c r="E1644" s="442"/>
      <c r="F1644" s="443"/>
      <c r="G1644" s="444"/>
      <c r="H1644" s="448"/>
    </row>
    <row r="1645" spans="1:8">
      <c r="A1645" s="563"/>
      <c r="B1645" s="449"/>
      <c r="C1645" s="438"/>
      <c r="D1645" s="440"/>
      <c r="E1645" s="442"/>
      <c r="F1645" s="443"/>
      <c r="G1645" s="444"/>
      <c r="H1645" s="448"/>
    </row>
    <row r="1646" spans="1:8">
      <c r="A1646" s="563"/>
      <c r="B1646" s="449"/>
      <c r="C1646" s="438"/>
      <c r="D1646" s="440"/>
      <c r="E1646" s="442"/>
      <c r="F1646" s="443"/>
      <c r="G1646" s="444"/>
      <c r="H1646" s="448"/>
    </row>
    <row r="1647" spans="1:8">
      <c r="A1647" s="563"/>
      <c r="B1647" s="449"/>
      <c r="C1647" s="438"/>
      <c r="D1647" s="440"/>
      <c r="E1647" s="442"/>
      <c r="F1647" s="443"/>
      <c r="G1647" s="444"/>
      <c r="H1647" s="448"/>
    </row>
    <row r="1648" spans="1:8">
      <c r="A1648" s="563"/>
      <c r="B1648" s="449"/>
      <c r="C1648" s="438"/>
      <c r="D1648" s="440"/>
      <c r="E1648" s="442"/>
      <c r="F1648" s="443"/>
      <c r="G1648" s="444"/>
      <c r="H1648" s="448"/>
    </row>
    <row r="1649" spans="1:8">
      <c r="A1649" s="563"/>
      <c r="B1649" s="449"/>
      <c r="C1649" s="438"/>
      <c r="D1649" s="440"/>
      <c r="E1649" s="442"/>
      <c r="F1649" s="443"/>
      <c r="G1649" s="444"/>
      <c r="H1649" s="448"/>
    </row>
    <row r="1650" spans="1:8">
      <c r="A1650" s="563"/>
      <c r="B1650" s="449"/>
      <c r="C1650" s="438"/>
      <c r="D1650" s="440"/>
      <c r="E1650" s="442"/>
      <c r="F1650" s="443"/>
      <c r="G1650" s="444"/>
      <c r="H1650" s="448"/>
    </row>
    <row r="1651" spans="1:8">
      <c r="A1651" s="563"/>
      <c r="B1651" s="449"/>
      <c r="C1651" s="438"/>
      <c r="D1651" s="440"/>
      <c r="E1651" s="442"/>
      <c r="F1651" s="443"/>
      <c r="G1651" s="444"/>
      <c r="H1651" s="448"/>
    </row>
    <row r="1652" spans="1:8">
      <c r="A1652" s="563"/>
      <c r="B1652" s="449"/>
      <c r="C1652" s="438"/>
      <c r="D1652" s="440"/>
      <c r="E1652" s="442"/>
      <c r="F1652" s="443"/>
      <c r="G1652" s="444"/>
      <c r="H1652" s="448"/>
    </row>
    <row r="1653" spans="1:8">
      <c r="A1653" s="563"/>
      <c r="B1653" s="449"/>
      <c r="C1653" s="438"/>
      <c r="D1653" s="440"/>
      <c r="E1653" s="442"/>
      <c r="F1653" s="443"/>
      <c r="G1653" s="444"/>
      <c r="H1653" s="448"/>
    </row>
    <row r="1654" spans="1:8">
      <c r="A1654" s="563"/>
      <c r="B1654" s="449"/>
      <c r="C1654" s="438"/>
      <c r="D1654" s="440"/>
      <c r="E1654" s="442"/>
      <c r="F1654" s="443"/>
      <c r="G1654" s="444"/>
      <c r="H1654" s="448"/>
    </row>
    <row r="1655" spans="1:8">
      <c r="A1655" s="563"/>
      <c r="B1655" s="449"/>
      <c r="C1655" s="438"/>
      <c r="D1655" s="440"/>
      <c r="E1655" s="442"/>
      <c r="F1655" s="443"/>
      <c r="G1655" s="444"/>
      <c r="H1655" s="448"/>
    </row>
    <row r="1656" spans="1:8">
      <c r="A1656" s="563"/>
      <c r="B1656" s="449"/>
      <c r="C1656" s="438"/>
      <c r="D1656" s="440"/>
      <c r="E1656" s="442"/>
      <c r="F1656" s="443"/>
      <c r="G1656" s="444"/>
      <c r="H1656" s="448"/>
    </row>
    <row r="1657" spans="1:8">
      <c r="A1657" s="563"/>
      <c r="B1657" s="449"/>
      <c r="C1657" s="438"/>
      <c r="D1657" s="440"/>
      <c r="E1657" s="442"/>
      <c r="F1657" s="443"/>
      <c r="G1657" s="444"/>
      <c r="H1657" s="448"/>
    </row>
    <row r="1658" spans="1:8">
      <c r="A1658" s="563"/>
      <c r="B1658" s="449"/>
      <c r="C1658" s="438"/>
      <c r="D1658" s="440"/>
      <c r="E1658" s="442"/>
      <c r="F1658" s="443"/>
      <c r="G1658" s="444"/>
      <c r="H1658" s="448"/>
    </row>
    <row r="1659" spans="1:8">
      <c r="A1659" s="563"/>
      <c r="B1659" s="449"/>
      <c r="C1659" s="438"/>
      <c r="D1659" s="440"/>
      <c r="E1659" s="442"/>
      <c r="F1659" s="443"/>
      <c r="G1659" s="444"/>
      <c r="H1659" s="448"/>
    </row>
    <row r="1660" spans="1:8">
      <c r="A1660" s="563"/>
      <c r="B1660" s="449"/>
      <c r="C1660" s="438"/>
      <c r="D1660" s="440"/>
      <c r="E1660" s="442"/>
      <c r="F1660" s="443"/>
      <c r="G1660" s="444"/>
      <c r="H1660" s="448"/>
    </row>
    <row r="1661" spans="1:8">
      <c r="A1661" s="563"/>
      <c r="B1661" s="449"/>
      <c r="C1661" s="438"/>
      <c r="D1661" s="440"/>
      <c r="E1661" s="442"/>
      <c r="F1661" s="443"/>
      <c r="G1661" s="444"/>
      <c r="H1661" s="448"/>
    </row>
    <row r="1662" spans="1:8">
      <c r="A1662" s="563"/>
      <c r="B1662" s="449"/>
      <c r="C1662" s="438"/>
      <c r="D1662" s="440"/>
      <c r="E1662" s="442"/>
      <c r="F1662" s="443"/>
      <c r="G1662" s="444"/>
      <c r="H1662" s="448"/>
    </row>
    <row r="1663" spans="1:8">
      <c r="A1663" s="563"/>
      <c r="B1663" s="449"/>
      <c r="C1663" s="438"/>
      <c r="D1663" s="440"/>
      <c r="E1663" s="442"/>
      <c r="F1663" s="443"/>
      <c r="G1663" s="444"/>
      <c r="H1663" s="448"/>
    </row>
    <row r="1664" spans="1:8">
      <c r="A1664" s="563"/>
      <c r="B1664" s="449"/>
      <c r="C1664" s="438"/>
      <c r="D1664" s="440"/>
      <c r="E1664" s="442"/>
      <c r="F1664" s="443"/>
      <c r="G1664" s="444"/>
      <c r="H1664" s="448"/>
    </row>
    <row r="1665" spans="1:8">
      <c r="A1665" s="563"/>
      <c r="B1665" s="449"/>
      <c r="C1665" s="438"/>
      <c r="D1665" s="440"/>
      <c r="E1665" s="442"/>
      <c r="F1665" s="443"/>
      <c r="G1665" s="444"/>
      <c r="H1665" s="448"/>
    </row>
    <row r="1666" spans="1:8">
      <c r="A1666" s="563"/>
      <c r="B1666" s="449"/>
      <c r="C1666" s="438"/>
      <c r="D1666" s="440"/>
      <c r="E1666" s="442"/>
      <c r="F1666" s="443"/>
      <c r="G1666" s="444"/>
      <c r="H1666" s="448"/>
    </row>
    <row r="1667" spans="1:8">
      <c r="A1667" s="563"/>
      <c r="B1667" s="449"/>
      <c r="C1667" s="438"/>
      <c r="D1667" s="440"/>
      <c r="E1667" s="442"/>
      <c r="F1667" s="443"/>
      <c r="G1667" s="444"/>
      <c r="H1667" s="448"/>
    </row>
    <row r="1668" spans="1:8">
      <c r="A1668" s="563"/>
      <c r="B1668" s="449"/>
      <c r="C1668" s="438"/>
      <c r="D1668" s="440"/>
      <c r="E1668" s="442"/>
      <c r="F1668" s="443"/>
      <c r="G1668" s="444"/>
      <c r="H1668" s="448"/>
    </row>
    <row r="1669" spans="1:8">
      <c r="A1669" s="563"/>
      <c r="B1669" s="449"/>
      <c r="C1669" s="438"/>
      <c r="D1669" s="440"/>
      <c r="E1669" s="442"/>
      <c r="F1669" s="443"/>
      <c r="G1669" s="444"/>
      <c r="H1669" s="448"/>
    </row>
    <row r="1670" spans="1:8">
      <c r="A1670" s="563"/>
      <c r="B1670" s="449"/>
      <c r="C1670" s="438"/>
      <c r="D1670" s="440"/>
      <c r="E1670" s="442"/>
      <c r="F1670" s="443"/>
      <c r="G1670" s="444"/>
      <c r="H1670" s="448"/>
    </row>
    <row r="1671" spans="1:8">
      <c r="A1671" s="563"/>
      <c r="B1671" s="449"/>
      <c r="C1671" s="438"/>
      <c r="D1671" s="440"/>
      <c r="E1671" s="442"/>
      <c r="F1671" s="443"/>
      <c r="G1671" s="444"/>
      <c r="H1671" s="448"/>
    </row>
    <row r="1672" spans="1:8">
      <c r="A1672" s="563"/>
      <c r="B1672" s="449"/>
      <c r="C1672" s="438"/>
      <c r="D1672" s="440"/>
      <c r="E1672" s="442"/>
      <c r="F1672" s="443"/>
      <c r="G1672" s="444"/>
      <c r="H1672" s="448"/>
    </row>
    <row r="1673" spans="1:8">
      <c r="A1673" s="563"/>
      <c r="B1673" s="449"/>
      <c r="C1673" s="438"/>
      <c r="D1673" s="440"/>
      <c r="E1673" s="442"/>
      <c r="F1673" s="443"/>
      <c r="G1673" s="444"/>
      <c r="H1673" s="448"/>
    </row>
    <row r="1674" spans="1:8">
      <c r="A1674" s="563"/>
      <c r="B1674" s="449"/>
      <c r="C1674" s="438"/>
      <c r="D1674" s="440"/>
      <c r="E1674" s="442"/>
      <c r="F1674" s="443"/>
      <c r="G1674" s="444"/>
      <c r="H1674" s="448"/>
    </row>
    <row r="1675" spans="1:8">
      <c r="A1675" s="563"/>
      <c r="B1675" s="449"/>
      <c r="C1675" s="438"/>
      <c r="D1675" s="440"/>
      <c r="E1675" s="442"/>
      <c r="F1675" s="443"/>
      <c r="G1675" s="444"/>
      <c r="H1675" s="448"/>
    </row>
    <row r="1676" spans="1:8">
      <c r="A1676" s="563"/>
      <c r="B1676" s="449"/>
      <c r="C1676" s="438"/>
      <c r="D1676" s="440"/>
      <c r="E1676" s="442"/>
      <c r="F1676" s="443"/>
      <c r="G1676" s="444"/>
      <c r="H1676" s="448"/>
    </row>
    <row r="1677" spans="1:8">
      <c r="A1677" s="563"/>
      <c r="B1677" s="449"/>
      <c r="C1677" s="438"/>
      <c r="D1677" s="440"/>
      <c r="E1677" s="442"/>
      <c r="F1677" s="443"/>
      <c r="G1677" s="444"/>
      <c r="H1677" s="448"/>
    </row>
    <row r="1678" spans="1:8">
      <c r="A1678" s="563"/>
      <c r="B1678" s="449"/>
      <c r="C1678" s="438"/>
      <c r="D1678" s="440"/>
      <c r="E1678" s="442"/>
      <c r="F1678" s="443"/>
      <c r="G1678" s="444"/>
      <c r="H1678" s="448"/>
    </row>
    <row r="1679" spans="1:8">
      <c r="A1679" s="563"/>
      <c r="B1679" s="449"/>
      <c r="C1679" s="438"/>
      <c r="D1679" s="440"/>
      <c r="E1679" s="442"/>
      <c r="F1679" s="443"/>
      <c r="G1679" s="444"/>
      <c r="H1679" s="448"/>
    </row>
    <row r="1680" spans="1:8">
      <c r="A1680" s="563"/>
      <c r="B1680" s="449"/>
      <c r="C1680" s="438"/>
      <c r="D1680" s="440"/>
      <c r="E1680" s="442"/>
      <c r="F1680" s="443"/>
      <c r="G1680" s="444"/>
      <c r="H1680" s="448"/>
    </row>
    <row r="1681" spans="1:8">
      <c r="A1681" s="563"/>
      <c r="B1681" s="449"/>
      <c r="C1681" s="438"/>
      <c r="D1681" s="440"/>
      <c r="E1681" s="442"/>
      <c r="F1681" s="443"/>
      <c r="G1681" s="444"/>
      <c r="H1681" s="448"/>
    </row>
    <row r="1682" spans="1:8">
      <c r="A1682" s="563"/>
      <c r="B1682" s="449"/>
      <c r="C1682" s="438"/>
      <c r="D1682" s="440"/>
      <c r="E1682" s="442"/>
      <c r="F1682" s="443"/>
      <c r="G1682" s="444"/>
      <c r="H1682" s="448"/>
    </row>
    <row r="1683" spans="1:8">
      <c r="A1683" s="563"/>
      <c r="B1683" s="449"/>
      <c r="C1683" s="438"/>
      <c r="D1683" s="440"/>
      <c r="E1683" s="442"/>
      <c r="F1683" s="443"/>
      <c r="G1683" s="444"/>
      <c r="H1683" s="448"/>
    </row>
    <row r="1684" spans="1:8">
      <c r="A1684" s="563"/>
      <c r="B1684" s="449"/>
      <c r="C1684" s="438"/>
      <c r="D1684" s="440"/>
      <c r="E1684" s="442"/>
      <c r="F1684" s="443"/>
      <c r="G1684" s="444"/>
      <c r="H1684" s="448"/>
    </row>
    <row r="1685" spans="1:8">
      <c r="A1685" s="563"/>
      <c r="B1685" s="449"/>
      <c r="C1685" s="438"/>
      <c r="D1685" s="440"/>
      <c r="E1685" s="442"/>
      <c r="F1685" s="443"/>
      <c r="G1685" s="444"/>
      <c r="H1685" s="448"/>
    </row>
    <row r="1686" spans="1:8">
      <c r="A1686" s="563"/>
      <c r="B1686" s="449"/>
      <c r="C1686" s="438"/>
      <c r="D1686" s="440"/>
      <c r="E1686" s="442"/>
      <c r="F1686" s="443"/>
      <c r="G1686" s="444"/>
      <c r="H1686" s="448"/>
    </row>
    <row r="1687" spans="1:8">
      <c r="A1687" s="563"/>
      <c r="B1687" s="449"/>
      <c r="C1687" s="438"/>
      <c r="D1687" s="440"/>
      <c r="E1687" s="442"/>
      <c r="F1687" s="443"/>
      <c r="G1687" s="444"/>
      <c r="H1687" s="448"/>
    </row>
    <row r="1688" spans="1:8">
      <c r="A1688" s="563"/>
      <c r="B1688" s="449"/>
      <c r="C1688" s="438"/>
      <c r="D1688" s="440"/>
      <c r="E1688" s="442"/>
      <c r="F1688" s="443"/>
      <c r="G1688" s="444"/>
      <c r="H1688" s="448"/>
    </row>
    <row r="1689" spans="1:8">
      <c r="A1689" s="563"/>
      <c r="B1689" s="449"/>
      <c r="C1689" s="438"/>
      <c r="D1689" s="440"/>
      <c r="E1689" s="442"/>
      <c r="F1689" s="443"/>
      <c r="G1689" s="444"/>
      <c r="H1689" s="448"/>
    </row>
    <row r="1690" spans="1:8">
      <c r="A1690" s="563"/>
      <c r="B1690" s="449"/>
      <c r="C1690" s="438"/>
      <c r="D1690" s="440"/>
      <c r="E1690" s="442"/>
      <c r="F1690" s="443"/>
      <c r="G1690" s="444"/>
      <c r="H1690" s="448"/>
    </row>
    <row r="1691" spans="1:8">
      <c r="A1691" s="563"/>
      <c r="B1691" s="449"/>
      <c r="C1691" s="438"/>
      <c r="D1691" s="440"/>
      <c r="E1691" s="442"/>
      <c r="F1691" s="443"/>
      <c r="G1691" s="444"/>
      <c r="H1691" s="448"/>
    </row>
    <row r="1692" spans="1:8">
      <c r="A1692" s="563"/>
      <c r="B1692" s="449"/>
      <c r="C1692" s="438"/>
      <c r="D1692" s="440"/>
      <c r="E1692" s="442"/>
      <c r="F1692" s="443"/>
      <c r="G1692" s="444"/>
      <c r="H1692" s="448"/>
    </row>
    <row r="1693" spans="1:8">
      <c r="A1693" s="563"/>
      <c r="B1693" s="449"/>
      <c r="C1693" s="438"/>
      <c r="D1693" s="440"/>
      <c r="E1693" s="442"/>
      <c r="F1693" s="443"/>
      <c r="G1693" s="444"/>
      <c r="H1693" s="448"/>
    </row>
    <row r="1694" spans="1:8">
      <c r="A1694" s="563"/>
      <c r="B1694" s="449"/>
      <c r="C1694" s="438"/>
      <c r="D1694" s="440"/>
      <c r="E1694" s="442"/>
      <c r="F1694" s="443"/>
      <c r="G1694" s="444"/>
      <c r="H1694" s="448"/>
    </row>
    <row r="1695" spans="1:8">
      <c r="A1695" s="563"/>
      <c r="B1695" s="449"/>
      <c r="C1695" s="438"/>
      <c r="D1695" s="440"/>
      <c r="E1695" s="442"/>
      <c r="F1695" s="443"/>
      <c r="G1695" s="444"/>
      <c r="H1695" s="448"/>
    </row>
    <row r="1696" spans="1:8">
      <c r="A1696" s="563"/>
      <c r="B1696" s="449"/>
      <c r="C1696" s="438"/>
      <c r="D1696" s="440"/>
      <c r="E1696" s="442"/>
      <c r="F1696" s="443"/>
      <c r="G1696" s="444"/>
      <c r="H1696" s="448"/>
    </row>
    <row r="1697" spans="1:8">
      <c r="A1697" s="563"/>
      <c r="B1697" s="449"/>
      <c r="C1697" s="438"/>
      <c r="D1697" s="440"/>
      <c r="E1697" s="442"/>
      <c r="F1697" s="443"/>
      <c r="G1697" s="444"/>
      <c r="H1697" s="448"/>
    </row>
    <row r="1698" spans="1:8">
      <c r="A1698" s="563"/>
      <c r="B1698" s="449"/>
      <c r="C1698" s="438"/>
      <c r="D1698" s="440"/>
      <c r="E1698" s="442"/>
      <c r="F1698" s="443"/>
      <c r="G1698" s="444"/>
      <c r="H1698" s="448"/>
    </row>
    <row r="1699" spans="1:8">
      <c r="A1699" s="563"/>
      <c r="B1699" s="449"/>
      <c r="C1699" s="438"/>
      <c r="D1699" s="440"/>
      <c r="E1699" s="442"/>
      <c r="F1699" s="443"/>
      <c r="G1699" s="444"/>
      <c r="H1699" s="448"/>
    </row>
    <row r="1700" spans="1:8">
      <c r="A1700" s="563"/>
      <c r="B1700" s="449"/>
      <c r="C1700" s="438"/>
      <c r="D1700" s="440"/>
      <c r="E1700" s="442"/>
      <c r="F1700" s="443"/>
      <c r="G1700" s="444"/>
      <c r="H1700" s="448"/>
    </row>
    <row r="1701" spans="1:8">
      <c r="A1701" s="563"/>
      <c r="B1701" s="449"/>
      <c r="C1701" s="438"/>
      <c r="D1701" s="440"/>
      <c r="E1701" s="442"/>
      <c r="F1701" s="443"/>
      <c r="G1701" s="444"/>
      <c r="H1701" s="448"/>
    </row>
    <row r="1702" spans="1:8">
      <c r="A1702" s="563"/>
      <c r="B1702" s="449"/>
      <c r="C1702" s="438"/>
      <c r="D1702" s="440"/>
      <c r="E1702" s="442"/>
      <c r="F1702" s="443"/>
      <c r="G1702" s="444"/>
      <c r="H1702" s="448"/>
    </row>
    <row r="1703" spans="1:8">
      <c r="A1703" s="563"/>
      <c r="B1703" s="449"/>
      <c r="C1703" s="438"/>
      <c r="D1703" s="440"/>
      <c r="E1703" s="442"/>
      <c r="F1703" s="443"/>
      <c r="G1703" s="444"/>
      <c r="H1703" s="448"/>
    </row>
    <row r="1704" spans="1:8">
      <c r="A1704" s="563"/>
      <c r="B1704" s="449"/>
      <c r="C1704" s="438"/>
      <c r="D1704" s="440"/>
      <c r="E1704" s="442"/>
      <c r="F1704" s="443"/>
      <c r="G1704" s="444"/>
      <c r="H1704" s="448"/>
    </row>
    <row r="1705" spans="1:8">
      <c r="A1705" s="563"/>
      <c r="B1705" s="449"/>
      <c r="C1705" s="438"/>
      <c r="D1705" s="440"/>
      <c r="E1705" s="442"/>
      <c r="F1705" s="443"/>
      <c r="G1705" s="444"/>
      <c r="H1705" s="448"/>
    </row>
    <row r="1706" spans="1:8">
      <c r="A1706" s="563"/>
      <c r="B1706" s="449"/>
      <c r="C1706" s="438"/>
      <c r="D1706" s="440"/>
      <c r="E1706" s="442"/>
      <c r="F1706" s="443"/>
      <c r="G1706" s="444"/>
      <c r="H1706" s="448"/>
    </row>
    <row r="1707" spans="1:8">
      <c r="A1707" s="563"/>
      <c r="B1707" s="449"/>
      <c r="C1707" s="438"/>
      <c r="D1707" s="440"/>
      <c r="E1707" s="442"/>
      <c r="F1707" s="443"/>
      <c r="G1707" s="444"/>
      <c r="H1707" s="448"/>
    </row>
    <row r="1708" spans="1:8">
      <c r="A1708" s="563"/>
      <c r="B1708" s="449"/>
      <c r="C1708" s="438"/>
      <c r="D1708" s="440"/>
      <c r="E1708" s="442"/>
      <c r="F1708" s="443"/>
      <c r="G1708" s="444"/>
      <c r="H1708" s="448"/>
    </row>
    <row r="1709" spans="1:8">
      <c r="A1709" s="563"/>
      <c r="B1709" s="449"/>
      <c r="C1709" s="438"/>
      <c r="D1709" s="440"/>
      <c r="E1709" s="442"/>
      <c r="F1709" s="443"/>
      <c r="G1709" s="444"/>
      <c r="H1709" s="448"/>
    </row>
    <row r="1710" spans="1:8">
      <c r="A1710" s="563"/>
      <c r="B1710" s="449"/>
      <c r="C1710" s="438"/>
      <c r="D1710" s="440"/>
      <c r="E1710" s="442"/>
      <c r="F1710" s="443"/>
      <c r="G1710" s="444"/>
      <c r="H1710" s="448"/>
    </row>
    <row r="1711" spans="1:8">
      <c r="A1711" s="563"/>
      <c r="B1711" s="449"/>
      <c r="C1711" s="438"/>
      <c r="D1711" s="440"/>
      <c r="E1711" s="442"/>
      <c r="F1711" s="443"/>
      <c r="G1711" s="444"/>
      <c r="H1711" s="448"/>
    </row>
    <row r="1712" spans="1:8">
      <c r="A1712" s="563"/>
      <c r="B1712" s="449"/>
      <c r="C1712" s="438"/>
      <c r="D1712" s="440"/>
      <c r="E1712" s="442"/>
      <c r="F1712" s="443"/>
      <c r="G1712" s="444"/>
      <c r="H1712" s="448"/>
    </row>
    <row r="1713" spans="1:8">
      <c r="A1713" s="563"/>
      <c r="B1713" s="449"/>
      <c r="C1713" s="438"/>
      <c r="D1713" s="440"/>
      <c r="E1713" s="442"/>
      <c r="F1713" s="443"/>
      <c r="G1713" s="444"/>
      <c r="H1713" s="448"/>
    </row>
    <row r="1714" spans="1:8">
      <c r="A1714" s="563"/>
      <c r="B1714" s="449"/>
      <c r="C1714" s="438"/>
      <c r="D1714" s="440"/>
      <c r="E1714" s="442"/>
      <c r="F1714" s="443"/>
      <c r="G1714" s="444"/>
      <c r="H1714" s="448"/>
    </row>
    <row r="1715" spans="1:8">
      <c r="A1715" s="563"/>
      <c r="B1715" s="449"/>
      <c r="C1715" s="438"/>
      <c r="D1715" s="440"/>
      <c r="E1715" s="442"/>
      <c r="F1715" s="443"/>
      <c r="G1715" s="444"/>
      <c r="H1715" s="448"/>
    </row>
    <row r="1716" spans="1:8">
      <c r="A1716" s="563"/>
      <c r="B1716" s="449"/>
      <c r="C1716" s="438"/>
      <c r="D1716" s="440"/>
      <c r="E1716" s="442"/>
      <c r="F1716" s="443"/>
      <c r="G1716" s="444"/>
      <c r="H1716" s="448"/>
    </row>
    <row r="1717" spans="1:8">
      <c r="A1717" s="563"/>
      <c r="B1717" s="449"/>
      <c r="C1717" s="438"/>
      <c r="D1717" s="440"/>
      <c r="E1717" s="442"/>
      <c r="F1717" s="443"/>
      <c r="G1717" s="444"/>
      <c r="H1717" s="448"/>
    </row>
    <row r="1718" spans="1:8">
      <c r="A1718" s="563"/>
      <c r="B1718" s="449"/>
      <c r="C1718" s="438"/>
      <c r="D1718" s="440"/>
      <c r="E1718" s="442"/>
      <c r="F1718" s="443"/>
      <c r="G1718" s="444"/>
      <c r="H1718" s="448"/>
    </row>
    <row r="1719" spans="1:8">
      <c r="A1719" s="563"/>
      <c r="B1719" s="449"/>
      <c r="C1719" s="438"/>
      <c r="D1719" s="440"/>
      <c r="E1719" s="442"/>
      <c r="F1719" s="443"/>
      <c r="G1719" s="444"/>
      <c r="H1719" s="448"/>
    </row>
    <row r="1720" spans="1:8">
      <c r="A1720" s="563"/>
      <c r="B1720" s="449"/>
      <c r="C1720" s="438"/>
      <c r="D1720" s="440"/>
      <c r="E1720" s="442"/>
      <c r="F1720" s="443"/>
      <c r="G1720" s="444"/>
      <c r="H1720" s="448"/>
    </row>
    <row r="1721" spans="1:8">
      <c r="A1721" s="563"/>
      <c r="B1721" s="449"/>
      <c r="C1721" s="438"/>
      <c r="D1721" s="440"/>
      <c r="E1721" s="442"/>
      <c r="F1721" s="443"/>
      <c r="G1721" s="444"/>
      <c r="H1721" s="448"/>
    </row>
    <row r="1722" spans="1:8">
      <c r="A1722" s="563"/>
      <c r="B1722" s="449"/>
      <c r="C1722" s="438"/>
      <c r="D1722" s="440"/>
      <c r="E1722" s="442"/>
      <c r="F1722" s="443"/>
      <c r="G1722" s="444"/>
      <c r="H1722" s="448"/>
    </row>
    <row r="1723" spans="1:8">
      <c r="A1723" s="563"/>
      <c r="B1723" s="449"/>
      <c r="C1723" s="438"/>
      <c r="D1723" s="440"/>
      <c r="E1723" s="442"/>
      <c r="F1723" s="443"/>
      <c r="G1723" s="444"/>
      <c r="H1723" s="448"/>
    </row>
    <row r="1724" spans="1:8">
      <c r="A1724" s="563"/>
      <c r="B1724" s="449"/>
      <c r="C1724" s="438"/>
      <c r="D1724" s="440"/>
      <c r="E1724" s="442"/>
      <c r="F1724" s="443"/>
      <c r="G1724" s="444"/>
      <c r="H1724" s="448"/>
    </row>
    <row r="1725" spans="1:8">
      <c r="A1725" s="563"/>
      <c r="B1725" s="449"/>
      <c r="C1725" s="438"/>
      <c r="D1725" s="440"/>
      <c r="E1725" s="442"/>
      <c r="F1725" s="443"/>
      <c r="G1725" s="444"/>
      <c r="H1725" s="448"/>
    </row>
    <row r="1726" spans="1:8">
      <c r="A1726" s="563"/>
      <c r="B1726" s="449"/>
      <c r="C1726" s="438"/>
      <c r="D1726" s="440"/>
      <c r="E1726" s="442"/>
      <c r="F1726" s="443"/>
      <c r="G1726" s="444"/>
      <c r="H1726" s="448"/>
    </row>
    <row r="1727" spans="1:8">
      <c r="A1727" s="563"/>
      <c r="B1727" s="449"/>
      <c r="C1727" s="438"/>
      <c r="D1727" s="440"/>
      <c r="E1727" s="442"/>
      <c r="F1727" s="443"/>
      <c r="G1727" s="444"/>
      <c r="H1727" s="448"/>
    </row>
    <row r="1728" spans="1:8">
      <c r="A1728" s="563"/>
      <c r="B1728" s="449"/>
      <c r="C1728" s="438"/>
      <c r="D1728" s="440"/>
      <c r="E1728" s="442"/>
      <c r="F1728" s="443"/>
      <c r="G1728" s="444"/>
      <c r="H1728" s="448"/>
    </row>
    <row r="1729" spans="1:8">
      <c r="A1729" s="563"/>
      <c r="B1729" s="449"/>
      <c r="C1729" s="438"/>
      <c r="D1729" s="440"/>
      <c r="E1729" s="442"/>
      <c r="F1729" s="443"/>
      <c r="G1729" s="444"/>
      <c r="H1729" s="448"/>
    </row>
    <row r="1730" spans="1:8">
      <c r="A1730" s="563"/>
      <c r="B1730" s="449"/>
      <c r="C1730" s="438"/>
      <c r="D1730" s="440"/>
      <c r="E1730" s="442"/>
      <c r="F1730" s="443"/>
      <c r="G1730" s="444"/>
      <c r="H1730" s="448"/>
    </row>
    <row r="1731" spans="1:8">
      <c r="A1731" s="563"/>
      <c r="B1731" s="449"/>
      <c r="C1731" s="438"/>
      <c r="D1731" s="440"/>
      <c r="E1731" s="442"/>
      <c r="F1731" s="443"/>
      <c r="G1731" s="444"/>
      <c r="H1731" s="448"/>
    </row>
    <row r="1732" spans="1:8">
      <c r="A1732" s="563"/>
      <c r="B1732" s="449"/>
      <c r="C1732" s="438"/>
      <c r="D1732" s="440"/>
      <c r="E1732" s="442"/>
      <c r="F1732" s="443"/>
      <c r="G1732" s="444"/>
      <c r="H1732" s="448"/>
    </row>
    <row r="1733" spans="1:8">
      <c r="A1733" s="563"/>
      <c r="B1733" s="449"/>
      <c r="C1733" s="438"/>
      <c r="D1733" s="440"/>
      <c r="E1733" s="442"/>
      <c r="F1733" s="443"/>
      <c r="G1733" s="444"/>
      <c r="H1733" s="448"/>
    </row>
    <row r="1734" spans="1:8">
      <c r="A1734" s="563"/>
      <c r="B1734" s="449"/>
      <c r="C1734" s="438"/>
      <c r="D1734" s="440"/>
      <c r="E1734" s="442"/>
      <c r="F1734" s="443"/>
      <c r="G1734" s="444"/>
      <c r="H1734" s="448"/>
    </row>
    <row r="1735" spans="1:8">
      <c r="A1735" s="563"/>
      <c r="B1735" s="449"/>
      <c r="C1735" s="438"/>
      <c r="D1735" s="440"/>
      <c r="E1735" s="442"/>
      <c r="F1735" s="443"/>
      <c r="G1735" s="444"/>
      <c r="H1735" s="448"/>
    </row>
    <row r="1736" spans="1:8">
      <c r="A1736" s="563"/>
      <c r="B1736" s="449"/>
      <c r="C1736" s="438"/>
      <c r="D1736" s="440"/>
      <c r="E1736" s="442"/>
      <c r="F1736" s="443"/>
      <c r="G1736" s="444"/>
      <c r="H1736" s="448"/>
    </row>
    <row r="1737" spans="1:8">
      <c r="A1737" s="563"/>
      <c r="B1737" s="449"/>
      <c r="C1737" s="438"/>
      <c r="D1737" s="440"/>
      <c r="E1737" s="442"/>
      <c r="F1737" s="443"/>
      <c r="G1737" s="444"/>
      <c r="H1737" s="448"/>
    </row>
    <row r="1738" spans="1:8">
      <c r="A1738" s="563"/>
      <c r="B1738" s="449"/>
      <c r="C1738" s="438"/>
      <c r="D1738" s="440"/>
      <c r="E1738" s="442"/>
      <c r="F1738" s="443"/>
      <c r="G1738" s="444"/>
      <c r="H1738" s="448"/>
    </row>
    <row r="1739" spans="1:8">
      <c r="A1739" s="563"/>
      <c r="B1739" s="449"/>
      <c r="C1739" s="438"/>
      <c r="D1739" s="440"/>
      <c r="E1739" s="442"/>
      <c r="F1739" s="443"/>
      <c r="G1739" s="444"/>
      <c r="H1739" s="448"/>
    </row>
    <row r="1740" spans="1:8">
      <c r="A1740" s="563"/>
      <c r="B1740" s="449"/>
      <c r="C1740" s="438"/>
      <c r="D1740" s="440"/>
      <c r="E1740" s="442"/>
      <c r="F1740" s="443"/>
      <c r="G1740" s="444"/>
      <c r="H1740" s="448"/>
    </row>
    <row r="1741" spans="1:8">
      <c r="A1741" s="563"/>
      <c r="B1741" s="449"/>
      <c r="C1741" s="438"/>
      <c r="D1741" s="440"/>
      <c r="E1741" s="442"/>
      <c r="F1741" s="443"/>
      <c r="G1741" s="444"/>
      <c r="H1741" s="448"/>
    </row>
    <row r="1742" spans="1:8">
      <c r="A1742" s="563"/>
      <c r="B1742" s="449"/>
      <c r="C1742" s="438"/>
      <c r="D1742" s="440"/>
      <c r="E1742" s="442"/>
      <c r="F1742" s="443"/>
      <c r="G1742" s="444"/>
      <c r="H1742" s="448"/>
    </row>
    <row r="1743" spans="1:8">
      <c r="A1743" s="563"/>
      <c r="B1743" s="449"/>
      <c r="C1743" s="438"/>
      <c r="D1743" s="440"/>
      <c r="E1743" s="442"/>
      <c r="F1743" s="443"/>
      <c r="G1743" s="444"/>
      <c r="H1743" s="448"/>
    </row>
    <row r="1744" spans="1:8">
      <c r="A1744" s="563"/>
      <c r="B1744" s="449"/>
      <c r="C1744" s="438"/>
      <c r="D1744" s="440"/>
      <c r="E1744" s="442"/>
      <c r="F1744" s="443"/>
      <c r="G1744" s="444"/>
      <c r="H1744" s="448"/>
    </row>
    <row r="1745" spans="1:8">
      <c r="A1745" s="563"/>
      <c r="B1745" s="449"/>
      <c r="C1745" s="438"/>
      <c r="D1745" s="440"/>
      <c r="E1745" s="442"/>
      <c r="F1745" s="443"/>
      <c r="G1745" s="444"/>
      <c r="H1745" s="448"/>
    </row>
    <row r="1746" spans="1:8">
      <c r="A1746" s="563"/>
      <c r="B1746" s="449"/>
      <c r="C1746" s="438"/>
      <c r="D1746" s="440"/>
      <c r="E1746" s="442"/>
      <c r="F1746" s="443"/>
      <c r="G1746" s="444"/>
      <c r="H1746" s="448"/>
    </row>
    <row r="1747" spans="1:8">
      <c r="A1747" s="563"/>
      <c r="B1747" s="449"/>
      <c r="C1747" s="438"/>
      <c r="D1747" s="440"/>
      <c r="E1747" s="442"/>
      <c r="F1747" s="443"/>
      <c r="G1747" s="444"/>
      <c r="H1747" s="448"/>
    </row>
    <row r="1748" spans="1:8">
      <c r="A1748" s="563"/>
      <c r="B1748" s="449"/>
      <c r="C1748" s="438"/>
      <c r="D1748" s="440"/>
      <c r="E1748" s="442"/>
      <c r="F1748" s="443"/>
      <c r="G1748" s="444"/>
      <c r="H1748" s="448"/>
    </row>
    <row r="1749" spans="1:8">
      <c r="A1749" s="563"/>
      <c r="B1749" s="449"/>
      <c r="C1749" s="438"/>
      <c r="D1749" s="440"/>
      <c r="E1749" s="442"/>
      <c r="F1749" s="443"/>
      <c r="G1749" s="444"/>
      <c r="H1749" s="448"/>
    </row>
    <row r="1750" spans="1:8">
      <c r="A1750" s="563"/>
      <c r="B1750" s="449"/>
      <c r="C1750" s="438"/>
      <c r="D1750" s="440"/>
      <c r="E1750" s="442"/>
      <c r="F1750" s="443"/>
      <c r="G1750" s="444"/>
      <c r="H1750" s="448"/>
    </row>
    <row r="1751" spans="1:8">
      <c r="A1751" s="563"/>
      <c r="B1751" s="449"/>
      <c r="C1751" s="438"/>
      <c r="D1751" s="440"/>
      <c r="E1751" s="442"/>
      <c r="F1751" s="443"/>
      <c r="G1751" s="444"/>
      <c r="H1751" s="448"/>
    </row>
    <row r="1752" spans="1:8">
      <c r="A1752" s="563"/>
      <c r="B1752" s="449"/>
      <c r="C1752" s="438"/>
      <c r="D1752" s="440"/>
      <c r="E1752" s="442"/>
      <c r="F1752" s="443"/>
      <c r="G1752" s="444"/>
      <c r="H1752" s="448"/>
    </row>
    <row r="1753" spans="1:8">
      <c r="A1753" s="563"/>
      <c r="B1753" s="449"/>
      <c r="C1753" s="438"/>
      <c r="D1753" s="440"/>
      <c r="E1753" s="442"/>
      <c r="F1753" s="443"/>
      <c r="G1753" s="444"/>
      <c r="H1753" s="448"/>
    </row>
    <row r="1754" spans="1:8">
      <c r="A1754" s="563"/>
      <c r="B1754" s="449"/>
      <c r="C1754" s="438"/>
      <c r="D1754" s="440"/>
      <c r="E1754" s="442"/>
      <c r="F1754" s="443"/>
      <c r="G1754" s="444"/>
      <c r="H1754" s="448"/>
    </row>
    <row r="1755" spans="1:8">
      <c r="A1755" s="563"/>
      <c r="B1755" s="449"/>
      <c r="C1755" s="438"/>
      <c r="D1755" s="440"/>
      <c r="E1755" s="442"/>
      <c r="F1755" s="443"/>
      <c r="G1755" s="444"/>
      <c r="H1755" s="448"/>
    </row>
    <row r="1756" spans="1:8">
      <c r="A1756" s="563"/>
      <c r="B1756" s="449"/>
      <c r="C1756" s="438"/>
      <c r="D1756" s="440"/>
      <c r="E1756" s="442"/>
      <c r="F1756" s="443"/>
      <c r="G1756" s="444"/>
      <c r="H1756" s="448"/>
    </row>
    <row r="1757" spans="1:8">
      <c r="A1757" s="563"/>
      <c r="B1757" s="449"/>
      <c r="C1757" s="438"/>
      <c r="D1757" s="440"/>
      <c r="E1757" s="442"/>
      <c r="F1757" s="443"/>
      <c r="G1757" s="444"/>
      <c r="H1757" s="448"/>
    </row>
    <row r="1758" spans="1:8">
      <c r="A1758" s="563"/>
      <c r="B1758" s="449"/>
      <c r="C1758" s="438"/>
      <c r="D1758" s="440"/>
      <c r="E1758" s="442"/>
      <c r="F1758" s="443"/>
      <c r="G1758" s="444"/>
      <c r="H1758" s="448"/>
    </row>
    <row r="1759" spans="1:8">
      <c r="A1759" s="563"/>
      <c r="B1759" s="449"/>
      <c r="C1759" s="438"/>
      <c r="D1759" s="440"/>
      <c r="E1759" s="442"/>
      <c r="F1759" s="443"/>
      <c r="G1759" s="444"/>
      <c r="H1759" s="448"/>
    </row>
    <row r="1760" spans="1:8">
      <c r="A1760" s="563"/>
      <c r="B1760" s="449"/>
      <c r="C1760" s="438"/>
      <c r="D1760" s="440"/>
      <c r="E1760" s="442"/>
      <c r="F1760" s="443"/>
      <c r="G1760" s="444"/>
      <c r="H1760" s="448"/>
    </row>
    <row r="1761" spans="1:8">
      <c r="A1761" s="563"/>
      <c r="B1761" s="449"/>
      <c r="C1761" s="438"/>
      <c r="D1761" s="440"/>
      <c r="E1761" s="442"/>
      <c r="F1761" s="443"/>
      <c r="G1761" s="444"/>
      <c r="H1761" s="448"/>
    </row>
    <row r="1762" spans="1:8">
      <c r="A1762" s="563"/>
      <c r="B1762" s="449"/>
      <c r="C1762" s="438"/>
      <c r="D1762" s="440"/>
      <c r="E1762" s="442"/>
      <c r="F1762" s="443"/>
      <c r="G1762" s="444"/>
      <c r="H1762" s="448"/>
    </row>
    <row r="1763" spans="1:8">
      <c r="A1763" s="563"/>
      <c r="B1763" s="449"/>
      <c r="C1763" s="438"/>
      <c r="D1763" s="440"/>
      <c r="E1763" s="442"/>
      <c r="F1763" s="443"/>
      <c r="G1763" s="444"/>
      <c r="H1763" s="448"/>
    </row>
    <row r="1764" spans="1:8">
      <c r="A1764" s="563"/>
      <c r="B1764" s="449"/>
      <c r="C1764" s="438"/>
      <c r="D1764" s="440"/>
      <c r="E1764" s="442"/>
      <c r="F1764" s="443"/>
      <c r="G1764" s="444"/>
      <c r="H1764" s="448"/>
    </row>
    <row r="1765" spans="1:8">
      <c r="A1765" s="563"/>
      <c r="B1765" s="449"/>
      <c r="C1765" s="438"/>
      <c r="D1765" s="440"/>
      <c r="E1765" s="442"/>
      <c r="F1765" s="443"/>
      <c r="G1765" s="444"/>
      <c r="H1765" s="448"/>
    </row>
    <row r="1766" spans="1:8">
      <c r="A1766" s="563"/>
      <c r="B1766" s="449"/>
      <c r="C1766" s="438"/>
      <c r="D1766" s="440"/>
      <c r="E1766" s="442"/>
      <c r="F1766" s="443"/>
      <c r="G1766" s="444"/>
      <c r="H1766" s="448"/>
    </row>
    <row r="1767" spans="1:8">
      <c r="A1767" s="563"/>
      <c r="B1767" s="449"/>
      <c r="C1767" s="438"/>
      <c r="D1767" s="440"/>
      <c r="E1767" s="442"/>
      <c r="F1767" s="443"/>
      <c r="G1767" s="444"/>
      <c r="H1767" s="448"/>
    </row>
    <row r="1768" spans="1:8">
      <c r="A1768" s="563"/>
      <c r="B1768" s="449"/>
      <c r="C1768" s="438"/>
      <c r="D1768" s="440"/>
      <c r="E1768" s="442"/>
      <c r="F1768" s="443"/>
      <c r="G1768" s="444"/>
      <c r="H1768" s="448"/>
    </row>
    <row r="1769" spans="1:8">
      <c r="A1769" s="563"/>
      <c r="B1769" s="449"/>
      <c r="C1769" s="438"/>
      <c r="D1769" s="440"/>
      <c r="E1769" s="442"/>
      <c r="F1769" s="443"/>
      <c r="G1769" s="444"/>
      <c r="H1769" s="448"/>
    </row>
    <row r="1770" spans="1:8">
      <c r="A1770" s="563"/>
      <c r="B1770" s="449"/>
      <c r="C1770" s="438"/>
      <c r="D1770" s="440"/>
      <c r="E1770" s="442"/>
      <c r="F1770" s="443"/>
      <c r="G1770" s="444"/>
      <c r="H1770" s="448"/>
    </row>
    <row r="1771" spans="1:8">
      <c r="A1771" s="563"/>
      <c r="B1771" s="449"/>
      <c r="C1771" s="438"/>
      <c r="D1771" s="440"/>
      <c r="E1771" s="442"/>
      <c r="F1771" s="443"/>
      <c r="G1771" s="444"/>
      <c r="H1771" s="448"/>
    </row>
    <row r="1772" spans="1:8">
      <c r="A1772" s="563"/>
      <c r="B1772" s="449"/>
      <c r="C1772" s="438"/>
      <c r="D1772" s="440"/>
      <c r="E1772" s="442"/>
      <c r="F1772" s="443"/>
      <c r="G1772" s="444"/>
      <c r="H1772" s="448"/>
    </row>
    <row r="1773" spans="1:8">
      <c r="A1773" s="563"/>
      <c r="B1773" s="449"/>
      <c r="C1773" s="438"/>
      <c r="D1773" s="440"/>
      <c r="E1773" s="442"/>
      <c r="F1773" s="443"/>
      <c r="G1773" s="444"/>
      <c r="H1773" s="448"/>
    </row>
    <row r="1774" spans="1:8">
      <c r="A1774" s="563"/>
      <c r="B1774" s="449"/>
      <c r="C1774" s="438"/>
      <c r="D1774" s="440"/>
      <c r="E1774" s="442"/>
      <c r="F1774" s="443"/>
      <c r="G1774" s="444"/>
      <c r="H1774" s="448"/>
    </row>
    <row r="1775" spans="1:8">
      <c r="A1775" s="563"/>
      <c r="B1775" s="449"/>
      <c r="C1775" s="438"/>
      <c r="D1775" s="440"/>
      <c r="E1775" s="442"/>
      <c r="F1775" s="443"/>
      <c r="G1775" s="444"/>
      <c r="H1775" s="448"/>
    </row>
    <row r="1776" spans="1:8">
      <c r="A1776" s="563"/>
      <c r="B1776" s="449"/>
      <c r="C1776" s="438"/>
      <c r="D1776" s="440"/>
      <c r="E1776" s="442"/>
      <c r="F1776" s="443"/>
      <c r="G1776" s="444"/>
      <c r="H1776" s="448"/>
    </row>
    <row r="1777" spans="1:8">
      <c r="A1777" s="563"/>
      <c r="B1777" s="449"/>
      <c r="C1777" s="438"/>
      <c r="D1777" s="440"/>
      <c r="E1777" s="442"/>
      <c r="F1777" s="443"/>
      <c r="G1777" s="444"/>
      <c r="H1777" s="448"/>
    </row>
    <row r="1778" spans="1:8">
      <c r="A1778" s="563"/>
      <c r="B1778" s="449"/>
      <c r="C1778" s="438"/>
      <c r="D1778" s="440"/>
      <c r="E1778" s="442"/>
      <c r="F1778" s="443"/>
      <c r="G1778" s="444"/>
      <c r="H1778" s="448"/>
    </row>
    <row r="1779" spans="1:8">
      <c r="A1779" s="563"/>
      <c r="B1779" s="449"/>
      <c r="C1779" s="438"/>
      <c r="D1779" s="440"/>
      <c r="E1779" s="442"/>
      <c r="F1779" s="443"/>
      <c r="G1779" s="444"/>
      <c r="H1779" s="448"/>
    </row>
    <row r="1780" spans="1:8">
      <c r="A1780" s="563"/>
      <c r="B1780" s="449"/>
      <c r="C1780" s="438"/>
      <c r="D1780" s="440"/>
      <c r="E1780" s="442"/>
      <c r="F1780" s="443"/>
      <c r="G1780" s="444"/>
      <c r="H1780" s="448"/>
    </row>
    <row r="1781" spans="1:8">
      <c r="A1781" s="563"/>
      <c r="B1781" s="449"/>
      <c r="C1781" s="438"/>
      <c r="D1781" s="440"/>
      <c r="E1781" s="442"/>
      <c r="F1781" s="443"/>
      <c r="G1781" s="444"/>
      <c r="H1781" s="448"/>
    </row>
    <row r="1782" spans="1:8">
      <c r="A1782" s="563"/>
      <c r="B1782" s="449"/>
      <c r="C1782" s="438"/>
      <c r="D1782" s="440"/>
      <c r="E1782" s="442"/>
      <c r="F1782" s="443"/>
      <c r="G1782" s="444"/>
      <c r="H1782" s="448"/>
    </row>
    <row r="1783" spans="1:8">
      <c r="A1783" s="563"/>
      <c r="B1783" s="449"/>
      <c r="C1783" s="438"/>
      <c r="D1783" s="440"/>
      <c r="E1783" s="442"/>
      <c r="F1783" s="443"/>
      <c r="G1783" s="444"/>
      <c r="H1783" s="448"/>
    </row>
    <row r="1784" spans="1:8">
      <c r="A1784" s="563"/>
      <c r="B1784" s="449"/>
      <c r="C1784" s="438"/>
      <c r="D1784" s="440"/>
      <c r="E1784" s="442"/>
      <c r="F1784" s="443"/>
      <c r="G1784" s="444"/>
      <c r="H1784" s="448"/>
    </row>
    <row r="1785" spans="1:8">
      <c r="A1785" s="563"/>
      <c r="B1785" s="449"/>
      <c r="C1785" s="438"/>
      <c r="D1785" s="440"/>
      <c r="E1785" s="442"/>
      <c r="F1785" s="443"/>
      <c r="G1785" s="444"/>
      <c r="H1785" s="448"/>
    </row>
    <row r="1786" spans="1:8">
      <c r="A1786" s="563"/>
      <c r="B1786" s="449"/>
      <c r="C1786" s="438"/>
      <c r="D1786" s="440"/>
      <c r="E1786" s="442"/>
      <c r="F1786" s="443"/>
      <c r="G1786" s="444"/>
      <c r="H1786" s="448"/>
    </row>
    <row r="1787" spans="1:8">
      <c r="A1787" s="563"/>
      <c r="B1787" s="449"/>
      <c r="C1787" s="438"/>
      <c r="D1787" s="440"/>
      <c r="E1787" s="442"/>
      <c r="F1787" s="443"/>
      <c r="G1787" s="444"/>
      <c r="H1787" s="448"/>
    </row>
    <row r="1788" spans="1:8">
      <c r="A1788" s="563"/>
      <c r="B1788" s="449"/>
      <c r="C1788" s="438"/>
      <c r="D1788" s="440"/>
      <c r="E1788" s="442"/>
      <c r="F1788" s="443"/>
      <c r="G1788" s="444"/>
      <c r="H1788" s="448"/>
    </row>
    <row r="1789" spans="1:8">
      <c r="A1789" s="563"/>
      <c r="B1789" s="449"/>
      <c r="C1789" s="438"/>
      <c r="D1789" s="440"/>
      <c r="E1789" s="442"/>
      <c r="F1789" s="443"/>
      <c r="G1789" s="444"/>
      <c r="H1789" s="448"/>
    </row>
    <row r="1790" spans="1:8">
      <c r="A1790" s="563"/>
      <c r="B1790" s="449"/>
      <c r="C1790" s="438"/>
      <c r="D1790" s="440"/>
      <c r="E1790" s="442"/>
      <c r="F1790" s="443"/>
      <c r="G1790" s="444"/>
      <c r="H1790" s="448"/>
    </row>
    <row r="1791" spans="1:8">
      <c r="A1791" s="563"/>
      <c r="B1791" s="449"/>
      <c r="C1791" s="438"/>
      <c r="D1791" s="440"/>
      <c r="E1791" s="442"/>
      <c r="F1791" s="443"/>
      <c r="G1791" s="444"/>
      <c r="H1791" s="448"/>
    </row>
    <row r="1792" spans="1:8">
      <c r="A1792" s="563"/>
      <c r="B1792" s="449"/>
      <c r="C1792" s="438"/>
      <c r="D1792" s="440"/>
      <c r="E1792" s="442"/>
      <c r="F1792" s="443"/>
      <c r="G1792" s="444"/>
      <c r="H1792" s="448"/>
    </row>
    <row r="1793" spans="1:8">
      <c r="A1793" s="563"/>
      <c r="B1793" s="449"/>
      <c r="C1793" s="438"/>
      <c r="D1793" s="440"/>
      <c r="E1793" s="442"/>
      <c r="F1793" s="443"/>
      <c r="G1793" s="444"/>
      <c r="H1793" s="448"/>
    </row>
    <row r="1794" spans="1:8">
      <c r="A1794" s="563"/>
      <c r="B1794" s="449"/>
      <c r="C1794" s="438"/>
      <c r="D1794" s="440"/>
      <c r="E1794" s="442"/>
      <c r="F1794" s="443"/>
      <c r="G1794" s="444"/>
      <c r="H1794" s="448"/>
    </row>
    <row r="1795" spans="1:8">
      <c r="A1795" s="563"/>
      <c r="B1795" s="449"/>
      <c r="C1795" s="438"/>
      <c r="D1795" s="440"/>
      <c r="E1795" s="442"/>
      <c r="F1795" s="443"/>
      <c r="G1795" s="444"/>
      <c r="H1795" s="448"/>
    </row>
    <row r="1796" spans="1:8">
      <c r="A1796" s="563"/>
      <c r="B1796" s="449"/>
      <c r="C1796" s="438"/>
      <c r="D1796" s="440"/>
      <c r="E1796" s="442"/>
      <c r="F1796" s="443"/>
      <c r="G1796" s="444"/>
      <c r="H1796" s="448"/>
    </row>
    <row r="1797" spans="1:8">
      <c r="A1797" s="563"/>
      <c r="B1797" s="449"/>
      <c r="C1797" s="438"/>
      <c r="D1797" s="440"/>
      <c r="E1797" s="442"/>
      <c r="F1797" s="443"/>
      <c r="G1797" s="444"/>
      <c r="H1797" s="448"/>
    </row>
    <row r="1798" spans="1:8">
      <c r="A1798" s="563"/>
      <c r="B1798" s="449"/>
      <c r="C1798" s="438"/>
      <c r="D1798" s="440"/>
      <c r="E1798" s="442"/>
      <c r="F1798" s="443"/>
      <c r="G1798" s="444"/>
      <c r="H1798" s="448"/>
    </row>
    <row r="1799" spans="1:8">
      <c r="A1799" s="563"/>
      <c r="B1799" s="449"/>
      <c r="C1799" s="438"/>
      <c r="D1799" s="440"/>
      <c r="E1799" s="442"/>
      <c r="F1799" s="443"/>
      <c r="G1799" s="444"/>
      <c r="H1799" s="448"/>
    </row>
    <row r="1800" spans="1:8">
      <c r="A1800" s="563"/>
      <c r="B1800" s="449"/>
      <c r="C1800" s="438"/>
      <c r="D1800" s="440"/>
      <c r="E1800" s="442"/>
      <c r="F1800" s="443"/>
      <c r="G1800" s="444"/>
      <c r="H1800" s="448"/>
    </row>
    <row r="1801" spans="1:8">
      <c r="A1801" s="563"/>
      <c r="B1801" s="449"/>
      <c r="C1801" s="438"/>
      <c r="D1801" s="440"/>
      <c r="E1801" s="442"/>
      <c r="F1801" s="443"/>
      <c r="G1801" s="444"/>
      <c r="H1801" s="448"/>
    </row>
    <row r="1802" spans="1:8">
      <c r="A1802" s="563"/>
      <c r="B1802" s="449"/>
      <c r="C1802" s="438"/>
      <c r="D1802" s="440"/>
      <c r="E1802" s="442"/>
      <c r="F1802" s="443"/>
      <c r="G1802" s="444"/>
      <c r="H1802" s="448"/>
    </row>
    <row r="1803" spans="1:8">
      <c r="A1803" s="563"/>
      <c r="B1803" s="449"/>
      <c r="C1803" s="438"/>
      <c r="D1803" s="440"/>
      <c r="E1803" s="442"/>
      <c r="F1803" s="443"/>
      <c r="G1803" s="444"/>
      <c r="H1803" s="448"/>
    </row>
    <row r="1804" spans="1:8">
      <c r="A1804" s="563"/>
      <c r="B1804" s="449"/>
      <c r="C1804" s="438"/>
      <c r="D1804" s="440"/>
      <c r="E1804" s="442"/>
      <c r="F1804" s="443"/>
      <c r="G1804" s="444"/>
      <c r="H1804" s="448"/>
    </row>
    <row r="1805" spans="1:8">
      <c r="A1805" s="563"/>
      <c r="B1805" s="449"/>
      <c r="C1805" s="438"/>
      <c r="D1805" s="440"/>
      <c r="E1805" s="442"/>
      <c r="F1805" s="443"/>
      <c r="G1805" s="444"/>
      <c r="H1805" s="448"/>
    </row>
    <row r="1806" spans="1:8">
      <c r="A1806" s="563"/>
      <c r="B1806" s="449"/>
      <c r="C1806" s="438"/>
      <c r="D1806" s="440"/>
      <c r="E1806" s="442"/>
      <c r="F1806" s="443"/>
      <c r="G1806" s="444"/>
      <c r="H1806" s="448"/>
    </row>
    <row r="1807" spans="1:8">
      <c r="A1807" s="563"/>
      <c r="B1807" s="449"/>
      <c r="C1807" s="438"/>
      <c r="D1807" s="440"/>
      <c r="E1807" s="442"/>
      <c r="F1807" s="443"/>
      <c r="G1807" s="444"/>
      <c r="H1807" s="448"/>
    </row>
    <row r="1808" spans="1:8">
      <c r="A1808" s="563"/>
      <c r="B1808" s="449"/>
      <c r="C1808" s="438"/>
      <c r="D1808" s="440"/>
      <c r="E1808" s="442"/>
      <c r="F1808" s="443"/>
      <c r="G1808" s="444"/>
      <c r="H1808" s="448"/>
    </row>
    <row r="1809" spans="1:8">
      <c r="A1809" s="563"/>
      <c r="B1809" s="449"/>
      <c r="C1809" s="438"/>
      <c r="D1809" s="440"/>
      <c r="E1809" s="442"/>
      <c r="F1809" s="443"/>
      <c r="G1809" s="444"/>
      <c r="H1809" s="448"/>
    </row>
    <row r="1810" spans="1:8">
      <c r="A1810" s="563"/>
      <c r="B1810" s="449"/>
      <c r="C1810" s="438"/>
      <c r="D1810" s="440"/>
      <c r="E1810" s="442"/>
      <c r="F1810" s="443"/>
      <c r="G1810" s="444"/>
      <c r="H1810" s="448"/>
    </row>
    <row r="1811" spans="1:8">
      <c r="A1811" s="563"/>
      <c r="B1811" s="449"/>
      <c r="C1811" s="438"/>
      <c r="D1811" s="440"/>
      <c r="E1811" s="442"/>
      <c r="F1811" s="443"/>
      <c r="G1811" s="444"/>
      <c r="H1811" s="448"/>
    </row>
    <row r="1812" spans="1:8">
      <c r="A1812" s="563"/>
      <c r="B1812" s="449"/>
      <c r="C1812" s="438"/>
      <c r="D1812" s="440"/>
      <c r="E1812" s="442"/>
      <c r="F1812" s="443"/>
      <c r="G1812" s="444"/>
      <c r="H1812" s="448"/>
    </row>
    <row r="1813" spans="1:8">
      <c r="A1813" s="563"/>
      <c r="B1813" s="449"/>
      <c r="C1813" s="438"/>
      <c r="D1813" s="440"/>
      <c r="E1813" s="442"/>
      <c r="F1813" s="443"/>
      <c r="G1813" s="444"/>
      <c r="H1813" s="448"/>
    </row>
    <row r="1814" spans="1:8">
      <c r="A1814" s="563"/>
      <c r="B1814" s="449"/>
      <c r="C1814" s="438"/>
      <c r="D1814" s="440"/>
      <c r="E1814" s="442"/>
      <c r="F1814" s="443"/>
      <c r="G1814" s="444"/>
      <c r="H1814" s="448"/>
    </row>
    <row r="1815" spans="1:8">
      <c r="A1815" s="563"/>
      <c r="B1815" s="449"/>
      <c r="C1815" s="438"/>
      <c r="D1815" s="440"/>
      <c r="E1815" s="442"/>
      <c r="F1815" s="443"/>
      <c r="G1815" s="444"/>
      <c r="H1815" s="448"/>
    </row>
    <row r="1816" spans="1:8">
      <c r="A1816" s="563"/>
      <c r="B1816" s="449"/>
      <c r="C1816" s="438"/>
      <c r="D1816" s="440"/>
      <c r="E1816" s="442"/>
      <c r="F1816" s="443"/>
      <c r="G1816" s="444"/>
      <c r="H1816" s="448"/>
    </row>
    <row r="1817" spans="1:8">
      <c r="A1817" s="563"/>
      <c r="B1817" s="449"/>
      <c r="C1817" s="438"/>
      <c r="D1817" s="440"/>
      <c r="E1817" s="442"/>
      <c r="F1817" s="443"/>
      <c r="G1817" s="444"/>
      <c r="H1817" s="448"/>
    </row>
    <row r="1818" spans="1:8">
      <c r="A1818" s="563"/>
      <c r="B1818" s="449"/>
      <c r="C1818" s="438"/>
      <c r="D1818" s="440"/>
      <c r="E1818" s="442"/>
      <c r="F1818" s="443"/>
      <c r="G1818" s="444"/>
      <c r="H1818" s="448"/>
    </row>
    <row r="1819" spans="1:8">
      <c r="A1819" s="563"/>
      <c r="B1819" s="449"/>
      <c r="C1819" s="438"/>
      <c r="D1819" s="440"/>
      <c r="E1819" s="442"/>
      <c r="F1819" s="443"/>
      <c r="G1819" s="444"/>
      <c r="H1819" s="448"/>
    </row>
    <row r="1820" spans="1:8">
      <c r="A1820" s="563"/>
      <c r="B1820" s="449"/>
      <c r="C1820" s="438"/>
      <c r="D1820" s="440"/>
      <c r="E1820" s="442"/>
      <c r="F1820" s="443"/>
      <c r="G1820" s="444"/>
      <c r="H1820" s="448"/>
    </row>
    <row r="1821" spans="1:8">
      <c r="A1821" s="563"/>
      <c r="B1821" s="449"/>
      <c r="C1821" s="438"/>
      <c r="D1821" s="440"/>
      <c r="E1821" s="442"/>
      <c r="F1821" s="443"/>
      <c r="G1821" s="444"/>
      <c r="H1821" s="448"/>
    </row>
    <row r="1822" spans="1:8">
      <c r="A1822" s="563"/>
      <c r="B1822" s="449"/>
      <c r="C1822" s="438"/>
      <c r="D1822" s="440"/>
      <c r="E1822" s="442"/>
      <c r="F1822" s="443"/>
      <c r="G1822" s="444"/>
      <c r="H1822" s="448"/>
    </row>
    <row r="1823" spans="1:8">
      <c r="A1823" s="563"/>
      <c r="B1823" s="449"/>
      <c r="C1823" s="438"/>
      <c r="D1823" s="440"/>
      <c r="E1823" s="442"/>
      <c r="F1823" s="443"/>
      <c r="G1823" s="444"/>
      <c r="H1823" s="448"/>
    </row>
    <row r="1824" spans="1:8">
      <c r="A1824" s="563"/>
      <c r="B1824" s="449"/>
      <c r="C1824" s="438"/>
      <c r="D1824" s="440"/>
      <c r="E1824" s="442"/>
      <c r="F1824" s="443"/>
      <c r="G1824" s="444"/>
      <c r="H1824" s="448"/>
    </row>
    <row r="1825" spans="1:8">
      <c r="A1825" s="563"/>
      <c r="B1825" s="449"/>
      <c r="C1825" s="438"/>
      <c r="D1825" s="440"/>
      <c r="E1825" s="442"/>
      <c r="F1825" s="443"/>
      <c r="G1825" s="444"/>
      <c r="H1825" s="448"/>
    </row>
    <row r="1826" spans="1:8">
      <c r="A1826" s="563"/>
      <c r="B1826" s="449"/>
      <c r="C1826" s="438"/>
      <c r="D1826" s="440"/>
      <c r="E1826" s="442"/>
      <c r="F1826" s="443"/>
      <c r="G1826" s="444"/>
      <c r="H1826" s="448"/>
    </row>
    <row r="1827" spans="1:8">
      <c r="A1827" s="563"/>
      <c r="B1827" s="449"/>
      <c r="C1827" s="438"/>
      <c r="D1827" s="440"/>
      <c r="E1827" s="442"/>
      <c r="F1827" s="443"/>
      <c r="G1827" s="444"/>
      <c r="H1827" s="448"/>
    </row>
    <row r="1828" spans="1:8">
      <c r="A1828" s="563"/>
      <c r="B1828" s="449"/>
      <c r="C1828" s="438"/>
      <c r="D1828" s="440"/>
      <c r="E1828" s="442"/>
      <c r="F1828" s="443"/>
      <c r="G1828" s="444"/>
      <c r="H1828" s="448"/>
    </row>
    <row r="1829" spans="1:8">
      <c r="A1829" s="563"/>
      <c r="B1829" s="449"/>
      <c r="C1829" s="438"/>
      <c r="D1829" s="440"/>
      <c r="E1829" s="442"/>
      <c r="F1829" s="443"/>
      <c r="G1829" s="444"/>
      <c r="H1829" s="448"/>
    </row>
    <row r="1830" spans="1:8">
      <c r="A1830" s="563"/>
      <c r="B1830" s="449"/>
      <c r="C1830" s="438"/>
      <c r="D1830" s="440"/>
      <c r="E1830" s="442"/>
      <c r="F1830" s="443"/>
      <c r="G1830" s="444"/>
      <c r="H1830" s="448"/>
    </row>
    <row r="1831" spans="1:8">
      <c r="A1831" s="563"/>
      <c r="B1831" s="449"/>
      <c r="C1831" s="438"/>
      <c r="D1831" s="440"/>
      <c r="E1831" s="442"/>
      <c r="F1831" s="443"/>
      <c r="G1831" s="444"/>
      <c r="H1831" s="448"/>
    </row>
    <row r="1832" spans="1:8">
      <c r="A1832" s="563"/>
      <c r="B1832" s="449"/>
      <c r="C1832" s="438"/>
      <c r="D1832" s="440"/>
      <c r="E1832" s="442"/>
      <c r="F1832" s="443"/>
      <c r="G1832" s="444"/>
      <c r="H1832" s="448"/>
    </row>
    <row r="1833" spans="1:8">
      <c r="A1833" s="563"/>
      <c r="B1833" s="449"/>
      <c r="C1833" s="438"/>
      <c r="D1833" s="440"/>
      <c r="E1833" s="442"/>
      <c r="F1833" s="443"/>
      <c r="G1833" s="444"/>
      <c r="H1833" s="448"/>
    </row>
    <row r="1834" spans="1:8">
      <c r="A1834" s="563"/>
      <c r="B1834" s="449"/>
      <c r="C1834" s="438"/>
      <c r="D1834" s="440"/>
      <c r="E1834" s="442"/>
      <c r="F1834" s="443"/>
      <c r="G1834" s="444"/>
      <c r="H1834" s="448"/>
    </row>
    <row r="1835" spans="1:8">
      <c r="A1835" s="563"/>
      <c r="B1835" s="449"/>
      <c r="C1835" s="438"/>
      <c r="D1835" s="440"/>
      <c r="E1835" s="442"/>
      <c r="F1835" s="443"/>
      <c r="G1835" s="444"/>
      <c r="H1835" s="448"/>
    </row>
    <row r="1836" spans="1:8">
      <c r="A1836" s="563"/>
      <c r="B1836" s="449"/>
      <c r="C1836" s="438"/>
      <c r="D1836" s="440"/>
      <c r="E1836" s="442"/>
      <c r="F1836" s="443"/>
      <c r="G1836" s="444"/>
      <c r="H1836" s="448"/>
    </row>
    <row r="1837" spans="1:8">
      <c r="A1837" s="563"/>
      <c r="B1837" s="449"/>
      <c r="C1837" s="438"/>
      <c r="D1837" s="440"/>
      <c r="E1837" s="442"/>
      <c r="F1837" s="443"/>
      <c r="G1837" s="444"/>
      <c r="H1837" s="448"/>
    </row>
    <row r="1838" spans="1:8">
      <c r="A1838" s="563"/>
      <c r="B1838" s="449"/>
      <c r="C1838" s="438"/>
      <c r="D1838" s="440"/>
      <c r="E1838" s="442"/>
      <c r="F1838" s="443"/>
      <c r="G1838" s="444"/>
      <c r="H1838" s="448"/>
    </row>
    <row r="1839" spans="1:8">
      <c r="A1839" s="563"/>
      <c r="B1839" s="449"/>
      <c r="C1839" s="438"/>
      <c r="D1839" s="440"/>
      <c r="E1839" s="442"/>
      <c r="F1839" s="443"/>
      <c r="G1839" s="444"/>
      <c r="H1839" s="448"/>
    </row>
    <row r="1840" spans="1:8">
      <c r="A1840" s="563"/>
      <c r="B1840" s="449"/>
      <c r="C1840" s="438"/>
      <c r="D1840" s="440"/>
      <c r="E1840" s="442"/>
      <c r="F1840" s="443"/>
      <c r="G1840" s="444"/>
      <c r="H1840" s="448"/>
    </row>
    <row r="1841" spans="1:8">
      <c r="A1841" s="563"/>
      <c r="B1841" s="449"/>
      <c r="C1841" s="438"/>
      <c r="D1841" s="440"/>
      <c r="E1841" s="442"/>
      <c r="F1841" s="443"/>
      <c r="G1841" s="444"/>
      <c r="H1841" s="448"/>
    </row>
    <row r="1842" spans="1:8">
      <c r="A1842" s="563"/>
      <c r="B1842" s="449"/>
      <c r="C1842" s="438"/>
      <c r="D1842" s="440"/>
      <c r="E1842" s="442"/>
      <c r="F1842" s="443"/>
      <c r="G1842" s="444"/>
      <c r="H1842" s="448"/>
    </row>
    <row r="1843" spans="1:8">
      <c r="A1843" s="563"/>
      <c r="B1843" s="449"/>
      <c r="C1843" s="438"/>
      <c r="D1843" s="440"/>
      <c r="E1843" s="442"/>
      <c r="F1843" s="443"/>
      <c r="G1843" s="444"/>
      <c r="H1843" s="448"/>
    </row>
    <row r="1844" spans="1:8">
      <c r="A1844" s="563"/>
      <c r="B1844" s="449"/>
      <c r="C1844" s="438"/>
      <c r="D1844" s="440"/>
      <c r="E1844" s="442"/>
      <c r="F1844" s="443"/>
      <c r="G1844" s="444"/>
      <c r="H1844" s="448"/>
    </row>
    <row r="1845" spans="1:8">
      <c r="A1845" s="563"/>
      <c r="B1845" s="449"/>
      <c r="C1845" s="438"/>
      <c r="D1845" s="440"/>
      <c r="E1845" s="442"/>
      <c r="F1845" s="443"/>
      <c r="G1845" s="444"/>
      <c r="H1845" s="448"/>
    </row>
    <row r="1846" spans="1:8">
      <c r="A1846" s="563"/>
      <c r="B1846" s="449"/>
      <c r="C1846" s="438"/>
      <c r="D1846" s="440"/>
      <c r="E1846" s="442"/>
      <c r="F1846" s="443"/>
      <c r="G1846" s="444"/>
      <c r="H1846" s="448"/>
    </row>
    <row r="1847" spans="1:8">
      <c r="A1847" s="563"/>
      <c r="B1847" s="449"/>
      <c r="C1847" s="438"/>
      <c r="D1847" s="440"/>
      <c r="E1847" s="442"/>
      <c r="F1847" s="443"/>
      <c r="G1847" s="444"/>
      <c r="H1847" s="448"/>
    </row>
    <row r="1848" spans="1:8">
      <c r="A1848" s="563"/>
      <c r="B1848" s="449"/>
      <c r="C1848" s="438"/>
      <c r="D1848" s="440"/>
      <c r="E1848" s="442"/>
      <c r="F1848" s="443"/>
      <c r="G1848" s="444"/>
      <c r="H1848" s="448"/>
    </row>
    <row r="1849" spans="1:8">
      <c r="A1849" s="563"/>
      <c r="B1849" s="449"/>
      <c r="C1849" s="438"/>
      <c r="D1849" s="440"/>
      <c r="E1849" s="442"/>
      <c r="F1849" s="443"/>
      <c r="G1849" s="444"/>
      <c r="H1849" s="448"/>
    </row>
    <row r="1850" spans="1:8">
      <c r="A1850" s="563"/>
      <c r="B1850" s="449"/>
      <c r="C1850" s="438"/>
      <c r="D1850" s="440"/>
      <c r="E1850" s="442"/>
      <c r="F1850" s="443"/>
      <c r="G1850" s="444"/>
      <c r="H1850" s="448"/>
    </row>
    <row r="1851" spans="1:8">
      <c r="A1851" s="563"/>
      <c r="B1851" s="449"/>
      <c r="C1851" s="438"/>
      <c r="D1851" s="440"/>
      <c r="E1851" s="442"/>
      <c r="F1851" s="443"/>
      <c r="G1851" s="444"/>
      <c r="H1851" s="448"/>
    </row>
    <row r="1852" spans="1:8">
      <c r="A1852" s="563"/>
      <c r="B1852" s="449"/>
      <c r="C1852" s="438"/>
      <c r="D1852" s="440"/>
      <c r="E1852" s="442"/>
      <c r="F1852" s="443"/>
      <c r="G1852" s="444"/>
      <c r="H1852" s="448"/>
    </row>
    <row r="1853" spans="1:8">
      <c r="A1853" s="563"/>
      <c r="B1853" s="449"/>
      <c r="C1853" s="438"/>
      <c r="D1853" s="440"/>
      <c r="E1853" s="442"/>
      <c r="F1853" s="443"/>
      <c r="G1853" s="444"/>
      <c r="H1853" s="448"/>
    </row>
    <row r="1854" spans="1:8">
      <c r="A1854" s="563"/>
      <c r="B1854" s="449"/>
      <c r="C1854" s="438"/>
      <c r="D1854" s="440"/>
      <c r="E1854" s="442"/>
      <c r="F1854" s="443"/>
      <c r="G1854" s="444"/>
      <c r="H1854" s="448"/>
    </row>
    <row r="1855" spans="1:8">
      <c r="A1855" s="563"/>
      <c r="B1855" s="449"/>
      <c r="C1855" s="438"/>
      <c r="D1855" s="440"/>
      <c r="E1855" s="442"/>
      <c r="F1855" s="443"/>
      <c r="G1855" s="444"/>
      <c r="H1855" s="448"/>
    </row>
    <row r="1856" spans="1:8">
      <c r="A1856" s="563"/>
      <c r="B1856" s="449"/>
      <c r="C1856" s="438"/>
      <c r="D1856" s="440"/>
      <c r="E1856" s="442"/>
      <c r="F1856" s="443"/>
      <c r="G1856" s="444"/>
      <c r="H1856" s="448"/>
    </row>
    <row r="1857" spans="1:8">
      <c r="A1857" s="563"/>
      <c r="B1857" s="449"/>
      <c r="C1857" s="438"/>
      <c r="D1857" s="440"/>
      <c r="E1857" s="442"/>
      <c r="F1857" s="443"/>
      <c r="G1857" s="444"/>
      <c r="H1857" s="448"/>
    </row>
    <row r="1858" spans="1:8">
      <c r="A1858" s="563"/>
      <c r="B1858" s="449"/>
      <c r="C1858" s="438"/>
      <c r="D1858" s="440"/>
      <c r="E1858" s="442"/>
      <c r="F1858" s="443"/>
      <c r="G1858" s="444"/>
      <c r="H1858" s="448"/>
    </row>
    <row r="1859" spans="1:8">
      <c r="A1859" s="563"/>
      <c r="B1859" s="449"/>
      <c r="C1859" s="438"/>
      <c r="D1859" s="440"/>
      <c r="E1859" s="442"/>
      <c r="F1859" s="443"/>
      <c r="G1859" s="444"/>
      <c r="H1859" s="448"/>
    </row>
    <row r="1860" spans="1:8">
      <c r="A1860" s="563"/>
      <c r="B1860" s="449"/>
      <c r="C1860" s="438"/>
      <c r="D1860" s="440"/>
      <c r="E1860" s="442"/>
      <c r="F1860" s="443"/>
      <c r="G1860" s="444"/>
      <c r="H1860" s="448"/>
    </row>
    <row r="1861" spans="1:8">
      <c r="A1861" s="563"/>
      <c r="B1861" s="449"/>
      <c r="C1861" s="438"/>
      <c r="D1861" s="440"/>
      <c r="E1861" s="442"/>
      <c r="F1861" s="443"/>
      <c r="G1861" s="444"/>
      <c r="H1861" s="448"/>
    </row>
    <row r="1862" spans="1:8">
      <c r="A1862" s="563"/>
      <c r="B1862" s="449"/>
      <c r="C1862" s="438"/>
      <c r="D1862" s="440"/>
      <c r="E1862" s="442"/>
      <c r="F1862" s="443"/>
      <c r="G1862" s="444"/>
      <c r="H1862" s="448"/>
    </row>
    <row r="1863" spans="1:8">
      <c r="A1863" s="563"/>
      <c r="B1863" s="449"/>
      <c r="C1863" s="438"/>
      <c r="D1863" s="440"/>
      <c r="E1863" s="442"/>
      <c r="F1863" s="443"/>
      <c r="G1863" s="444"/>
      <c r="H1863" s="448"/>
    </row>
    <row r="1864" spans="1:8">
      <c r="A1864" s="563"/>
      <c r="B1864" s="449"/>
      <c r="C1864" s="438"/>
      <c r="D1864" s="440"/>
      <c r="E1864" s="442"/>
      <c r="F1864" s="443"/>
      <c r="G1864" s="444"/>
      <c r="H1864" s="448"/>
    </row>
    <row r="1865" spans="1:8">
      <c r="A1865" s="563"/>
      <c r="B1865" s="449"/>
      <c r="C1865" s="438"/>
      <c r="D1865" s="440"/>
      <c r="E1865" s="442"/>
      <c r="F1865" s="443"/>
      <c r="G1865" s="444"/>
      <c r="H1865" s="448"/>
    </row>
    <row r="1866" spans="1:8">
      <c r="A1866" s="563"/>
      <c r="B1866" s="449"/>
      <c r="C1866" s="438"/>
      <c r="D1866" s="440"/>
      <c r="E1866" s="442"/>
      <c r="F1866" s="443"/>
      <c r="G1866" s="444"/>
      <c r="H1866" s="448"/>
    </row>
    <row r="1867" spans="1:8">
      <c r="A1867" s="563"/>
      <c r="B1867" s="449"/>
      <c r="C1867" s="438"/>
      <c r="D1867" s="440"/>
      <c r="E1867" s="442"/>
      <c r="F1867" s="443"/>
      <c r="G1867" s="444"/>
      <c r="H1867" s="448"/>
    </row>
    <row r="1868" spans="1:8">
      <c r="A1868" s="563"/>
      <c r="B1868" s="449"/>
      <c r="C1868" s="438"/>
      <c r="D1868" s="440"/>
      <c r="E1868" s="442"/>
      <c r="F1868" s="443"/>
      <c r="G1868" s="444"/>
      <c r="H1868" s="448"/>
    </row>
    <row r="1869" spans="1:8">
      <c r="A1869" s="563"/>
      <c r="B1869" s="449"/>
      <c r="C1869" s="438"/>
      <c r="D1869" s="440"/>
      <c r="E1869" s="442"/>
      <c r="F1869" s="443"/>
      <c r="G1869" s="444"/>
      <c r="H1869" s="448"/>
    </row>
    <row r="1870" spans="1:8">
      <c r="A1870" s="563"/>
      <c r="B1870" s="449"/>
      <c r="C1870" s="438"/>
      <c r="D1870" s="440"/>
      <c r="E1870" s="442"/>
      <c r="F1870" s="443"/>
      <c r="G1870" s="444"/>
      <c r="H1870" s="448"/>
    </row>
    <row r="1871" spans="1:8">
      <c r="A1871" s="563"/>
      <c r="B1871" s="449"/>
      <c r="C1871" s="438"/>
      <c r="D1871" s="440"/>
      <c r="E1871" s="442"/>
      <c r="F1871" s="443"/>
      <c r="G1871" s="444"/>
      <c r="H1871" s="448"/>
    </row>
    <row r="1872" spans="1:8">
      <c r="A1872" s="563"/>
      <c r="B1872" s="449"/>
      <c r="C1872" s="438"/>
      <c r="D1872" s="440"/>
      <c r="E1872" s="442"/>
      <c r="F1872" s="443"/>
      <c r="G1872" s="444"/>
      <c r="H1872" s="448"/>
    </row>
    <row r="1873" spans="1:8">
      <c r="A1873" s="563"/>
      <c r="B1873" s="449"/>
      <c r="C1873" s="438"/>
      <c r="D1873" s="440"/>
      <c r="E1873" s="442"/>
      <c r="F1873" s="443"/>
      <c r="G1873" s="444"/>
      <c r="H1873" s="448"/>
    </row>
    <row r="1874" spans="1:8">
      <c r="A1874" s="563"/>
      <c r="B1874" s="449"/>
      <c r="C1874" s="438"/>
      <c r="D1874" s="440"/>
      <c r="E1874" s="442"/>
      <c r="F1874" s="443"/>
      <c r="G1874" s="444"/>
      <c r="H1874" s="448"/>
    </row>
    <row r="1875" spans="1:8">
      <c r="A1875" s="563"/>
      <c r="B1875" s="449"/>
      <c r="C1875" s="438"/>
      <c r="D1875" s="440"/>
      <c r="E1875" s="442"/>
      <c r="F1875" s="443"/>
      <c r="G1875" s="444"/>
      <c r="H1875" s="448"/>
    </row>
    <row r="1876" spans="1:8">
      <c r="A1876" s="563"/>
      <c r="B1876" s="449"/>
      <c r="C1876" s="438"/>
      <c r="D1876" s="440"/>
      <c r="E1876" s="442"/>
      <c r="F1876" s="443"/>
      <c r="G1876" s="444"/>
      <c r="H1876" s="448"/>
    </row>
    <row r="1877" spans="1:8">
      <c r="A1877" s="563"/>
      <c r="B1877" s="449"/>
      <c r="C1877" s="438"/>
      <c r="D1877" s="440"/>
      <c r="E1877" s="442"/>
      <c r="F1877" s="443"/>
      <c r="G1877" s="444"/>
      <c r="H1877" s="448"/>
    </row>
    <row r="1878" spans="1:8">
      <c r="A1878" s="563"/>
      <c r="B1878" s="449"/>
      <c r="C1878" s="438"/>
      <c r="D1878" s="440"/>
      <c r="E1878" s="442"/>
      <c r="F1878" s="443"/>
      <c r="G1878" s="444"/>
      <c r="H1878" s="448"/>
    </row>
    <row r="1879" spans="1:8">
      <c r="A1879" s="563"/>
      <c r="B1879" s="449"/>
      <c r="C1879" s="438"/>
      <c r="D1879" s="440"/>
      <c r="E1879" s="442"/>
      <c r="F1879" s="443"/>
      <c r="G1879" s="444"/>
      <c r="H1879" s="448"/>
    </row>
    <row r="1880" spans="1:8">
      <c r="A1880" s="563"/>
      <c r="B1880" s="449"/>
      <c r="C1880" s="438"/>
      <c r="D1880" s="440"/>
      <c r="E1880" s="442"/>
      <c r="F1880" s="443"/>
      <c r="G1880" s="444"/>
      <c r="H1880" s="448"/>
    </row>
    <row r="1881" spans="1:8">
      <c r="A1881" s="563"/>
      <c r="B1881" s="449"/>
      <c r="C1881" s="438"/>
      <c r="D1881" s="440"/>
      <c r="E1881" s="442"/>
      <c r="F1881" s="443"/>
      <c r="G1881" s="444"/>
      <c r="H1881" s="448"/>
    </row>
    <row r="1882" spans="1:8">
      <c r="A1882" s="563"/>
      <c r="B1882" s="449"/>
      <c r="C1882" s="438"/>
      <c r="D1882" s="440"/>
      <c r="E1882" s="442"/>
      <c r="F1882" s="443"/>
      <c r="G1882" s="444"/>
      <c r="H1882" s="448"/>
    </row>
    <row r="1883" spans="1:8">
      <c r="A1883" s="563"/>
      <c r="B1883" s="449"/>
      <c r="C1883" s="438"/>
      <c r="D1883" s="440"/>
      <c r="E1883" s="442"/>
      <c r="F1883" s="443"/>
      <c r="G1883" s="444"/>
      <c r="H1883" s="448"/>
    </row>
    <row r="1884" spans="1:8">
      <c r="A1884" s="563"/>
      <c r="B1884" s="449"/>
      <c r="C1884" s="438"/>
      <c r="D1884" s="440"/>
      <c r="E1884" s="442"/>
      <c r="F1884" s="443"/>
      <c r="G1884" s="444"/>
      <c r="H1884" s="448"/>
    </row>
    <row r="1885" spans="1:8">
      <c r="A1885" s="563"/>
      <c r="B1885" s="449"/>
      <c r="C1885" s="438"/>
      <c r="D1885" s="440"/>
      <c r="E1885" s="442"/>
      <c r="F1885" s="443"/>
      <c r="G1885" s="444"/>
      <c r="H1885" s="448"/>
    </row>
    <row r="1886" spans="1:8">
      <c r="A1886" s="563"/>
      <c r="B1886" s="449"/>
      <c r="C1886" s="438"/>
      <c r="D1886" s="440"/>
      <c r="E1886" s="442"/>
      <c r="F1886" s="443"/>
      <c r="G1886" s="444"/>
      <c r="H1886" s="448"/>
    </row>
    <row r="1887" spans="1:8">
      <c r="A1887" s="563"/>
      <c r="B1887" s="449"/>
      <c r="C1887" s="438"/>
      <c r="D1887" s="440"/>
      <c r="E1887" s="442"/>
      <c r="F1887" s="443"/>
      <c r="G1887" s="444"/>
      <c r="H1887" s="448"/>
    </row>
    <row r="1888" spans="1:8">
      <c r="A1888" s="563"/>
      <c r="B1888" s="449"/>
      <c r="C1888" s="438"/>
      <c r="D1888" s="440"/>
      <c r="E1888" s="442"/>
      <c r="F1888" s="443"/>
      <c r="G1888" s="444"/>
      <c r="H1888" s="448"/>
    </row>
    <row r="1889" spans="1:8">
      <c r="A1889" s="563"/>
      <c r="B1889" s="449"/>
      <c r="C1889" s="438"/>
      <c r="D1889" s="440"/>
      <c r="E1889" s="442"/>
      <c r="F1889" s="443"/>
      <c r="G1889" s="444"/>
      <c r="H1889" s="448"/>
    </row>
    <row r="1890" spans="1:8">
      <c r="A1890" s="563"/>
      <c r="B1890" s="449"/>
      <c r="C1890" s="438"/>
      <c r="D1890" s="440"/>
      <c r="E1890" s="442"/>
      <c r="F1890" s="443"/>
      <c r="G1890" s="444"/>
      <c r="H1890" s="448"/>
    </row>
    <row r="1891" spans="1:8">
      <c r="A1891" s="563"/>
      <c r="B1891" s="449"/>
      <c r="C1891" s="438"/>
      <c r="D1891" s="440"/>
      <c r="E1891" s="442"/>
      <c r="F1891" s="443"/>
      <c r="G1891" s="444"/>
      <c r="H1891" s="448"/>
    </row>
    <row r="1892" spans="1:8">
      <c r="A1892" s="563"/>
      <c r="B1892" s="449"/>
      <c r="C1892" s="438"/>
      <c r="D1892" s="440"/>
      <c r="E1892" s="442"/>
      <c r="F1892" s="443"/>
      <c r="G1892" s="444"/>
      <c r="H1892" s="448"/>
    </row>
    <row r="1893" spans="1:8">
      <c r="A1893" s="563"/>
      <c r="B1893" s="449"/>
      <c r="C1893" s="438"/>
      <c r="D1893" s="440"/>
      <c r="E1893" s="442"/>
      <c r="F1893" s="443"/>
      <c r="G1893" s="444"/>
      <c r="H1893" s="448"/>
    </row>
    <row r="1894" spans="1:8">
      <c r="A1894" s="563"/>
      <c r="B1894" s="449"/>
      <c r="C1894" s="438"/>
      <c r="D1894" s="440"/>
      <c r="E1894" s="442"/>
      <c r="F1894" s="443"/>
      <c r="G1894" s="444"/>
      <c r="H1894" s="448"/>
    </row>
    <row r="1895" spans="1:8">
      <c r="A1895" s="563"/>
      <c r="B1895" s="449"/>
      <c r="C1895" s="438"/>
      <c r="D1895" s="440"/>
      <c r="E1895" s="442"/>
      <c r="F1895" s="443"/>
      <c r="G1895" s="444"/>
      <c r="H1895" s="448"/>
    </row>
    <row r="1896" spans="1:8">
      <c r="A1896" s="563"/>
      <c r="B1896" s="449"/>
      <c r="C1896" s="438"/>
      <c r="D1896" s="440"/>
      <c r="E1896" s="442"/>
      <c r="F1896" s="443"/>
      <c r="G1896" s="444"/>
      <c r="H1896" s="448"/>
    </row>
    <row r="1897" spans="1:8">
      <c r="A1897" s="563"/>
      <c r="B1897" s="449"/>
      <c r="C1897" s="438"/>
      <c r="D1897" s="440"/>
      <c r="E1897" s="442"/>
      <c r="F1897" s="443"/>
      <c r="G1897" s="444"/>
      <c r="H1897" s="448"/>
    </row>
    <row r="1898" spans="1:8">
      <c r="A1898" s="563"/>
      <c r="B1898" s="449"/>
      <c r="C1898" s="438"/>
      <c r="D1898" s="440"/>
      <c r="E1898" s="442"/>
      <c r="F1898" s="443"/>
      <c r="G1898" s="444"/>
      <c r="H1898" s="448"/>
    </row>
    <row r="1899" spans="1:8">
      <c r="A1899" s="563"/>
      <c r="B1899" s="449"/>
      <c r="C1899" s="438"/>
      <c r="D1899" s="440"/>
      <c r="E1899" s="442"/>
      <c r="F1899" s="443"/>
      <c r="G1899" s="444"/>
      <c r="H1899" s="448"/>
    </row>
    <row r="1900" spans="1:8">
      <c r="A1900" s="563"/>
      <c r="B1900" s="449"/>
      <c r="C1900" s="438"/>
      <c r="D1900" s="440"/>
      <c r="E1900" s="442"/>
      <c r="F1900" s="443"/>
      <c r="G1900" s="444"/>
      <c r="H1900" s="448"/>
    </row>
    <row r="1901" spans="1:8">
      <c r="A1901" s="563"/>
      <c r="B1901" s="449"/>
      <c r="C1901" s="438"/>
      <c r="D1901" s="440"/>
      <c r="E1901" s="442"/>
      <c r="F1901" s="443"/>
      <c r="G1901" s="444"/>
      <c r="H1901" s="448"/>
    </row>
    <row r="1902" spans="1:8">
      <c r="A1902" s="563"/>
      <c r="B1902" s="449"/>
      <c r="C1902" s="438"/>
      <c r="D1902" s="440"/>
      <c r="E1902" s="442"/>
      <c r="F1902" s="443"/>
      <c r="G1902" s="444"/>
      <c r="H1902" s="448"/>
    </row>
    <row r="1903" spans="1:8">
      <c r="A1903" s="563"/>
      <c r="B1903" s="449"/>
      <c r="C1903" s="438"/>
      <c r="D1903" s="440"/>
      <c r="E1903" s="442"/>
      <c r="F1903" s="443"/>
      <c r="G1903" s="444"/>
      <c r="H1903" s="448"/>
    </row>
    <row r="1904" spans="1:8">
      <c r="A1904" s="563"/>
      <c r="B1904" s="449"/>
      <c r="C1904" s="438"/>
      <c r="D1904" s="440"/>
      <c r="E1904" s="442"/>
      <c r="F1904" s="443"/>
      <c r="G1904" s="444"/>
      <c r="H1904" s="448"/>
    </row>
    <row r="1905" spans="1:8">
      <c r="A1905" s="563"/>
      <c r="B1905" s="449"/>
      <c r="C1905" s="438"/>
      <c r="D1905" s="440"/>
      <c r="E1905" s="442"/>
      <c r="F1905" s="443"/>
      <c r="G1905" s="444"/>
      <c r="H1905" s="448"/>
    </row>
    <row r="1906" spans="1:8">
      <c r="A1906" s="563"/>
      <c r="B1906" s="449"/>
      <c r="C1906" s="438"/>
      <c r="D1906" s="440"/>
      <c r="E1906" s="442"/>
      <c r="F1906" s="443"/>
      <c r="G1906" s="444"/>
      <c r="H1906" s="448"/>
    </row>
    <row r="1907" spans="1:8">
      <c r="A1907" s="563"/>
      <c r="B1907" s="449"/>
      <c r="C1907" s="438"/>
      <c r="D1907" s="440"/>
      <c r="E1907" s="442"/>
      <c r="F1907" s="443"/>
      <c r="G1907" s="444"/>
      <c r="H1907" s="448"/>
    </row>
    <row r="1908" spans="1:8">
      <c r="A1908" s="563"/>
      <c r="B1908" s="449"/>
      <c r="C1908" s="438"/>
      <c r="D1908" s="440"/>
      <c r="E1908" s="442"/>
      <c r="F1908" s="443"/>
      <c r="G1908" s="444"/>
      <c r="H1908" s="448"/>
    </row>
    <row r="1909" spans="1:8">
      <c r="A1909" s="563"/>
      <c r="B1909" s="449"/>
      <c r="C1909" s="438"/>
      <c r="D1909" s="440"/>
      <c r="E1909" s="442"/>
      <c r="F1909" s="443"/>
      <c r="G1909" s="444"/>
      <c r="H1909" s="448"/>
    </row>
    <row r="1910" spans="1:8">
      <c r="A1910" s="563"/>
      <c r="B1910" s="449"/>
      <c r="C1910" s="438"/>
      <c r="D1910" s="440"/>
      <c r="E1910" s="442"/>
      <c r="F1910" s="443"/>
      <c r="G1910" s="444"/>
      <c r="H1910" s="448"/>
    </row>
    <row r="1911" spans="1:8">
      <c r="A1911" s="563"/>
      <c r="B1911" s="449"/>
      <c r="C1911" s="438"/>
      <c r="D1911" s="440"/>
      <c r="E1911" s="442"/>
      <c r="F1911" s="443"/>
      <c r="G1911" s="444"/>
      <c r="H1911" s="448"/>
    </row>
    <row r="1912" spans="1:8">
      <c r="A1912" s="563"/>
      <c r="B1912" s="449"/>
      <c r="C1912" s="438"/>
      <c r="D1912" s="440"/>
      <c r="E1912" s="442"/>
      <c r="F1912" s="443"/>
      <c r="G1912" s="444"/>
      <c r="H1912" s="448"/>
    </row>
    <row r="1913" spans="1:8">
      <c r="A1913" s="563"/>
      <c r="B1913" s="449"/>
      <c r="C1913" s="438"/>
      <c r="D1913" s="440"/>
      <c r="E1913" s="442"/>
      <c r="F1913" s="443"/>
      <c r="G1913" s="444"/>
      <c r="H1913" s="448"/>
    </row>
    <row r="1914" spans="1:8">
      <c r="A1914" s="563"/>
      <c r="B1914" s="449"/>
      <c r="C1914" s="438"/>
      <c r="D1914" s="440"/>
      <c r="E1914" s="442"/>
      <c r="F1914" s="443"/>
      <c r="G1914" s="444"/>
      <c r="H1914" s="448"/>
    </row>
    <row r="1915" spans="1:8">
      <c r="A1915" s="563"/>
      <c r="B1915" s="449"/>
      <c r="C1915" s="438"/>
      <c r="D1915" s="440"/>
      <c r="E1915" s="442"/>
      <c r="F1915" s="443"/>
      <c r="G1915" s="444"/>
      <c r="H1915" s="448"/>
    </row>
    <row r="1916" spans="1:8">
      <c r="A1916" s="563"/>
      <c r="B1916" s="449"/>
      <c r="C1916" s="438"/>
      <c r="D1916" s="440"/>
      <c r="E1916" s="442"/>
      <c r="F1916" s="443"/>
      <c r="G1916" s="444"/>
      <c r="H1916" s="448"/>
    </row>
    <row r="1917" spans="1:8">
      <c r="A1917" s="563"/>
      <c r="B1917" s="449"/>
      <c r="C1917" s="438"/>
      <c r="D1917" s="440"/>
      <c r="E1917" s="442"/>
      <c r="F1917" s="443"/>
      <c r="G1917" s="444"/>
      <c r="H1917" s="448"/>
    </row>
    <row r="1918" spans="1:8">
      <c r="A1918" s="563"/>
      <c r="B1918" s="449"/>
      <c r="C1918" s="438"/>
      <c r="D1918" s="440"/>
      <c r="E1918" s="442"/>
      <c r="F1918" s="443"/>
      <c r="G1918" s="444"/>
      <c r="H1918" s="448"/>
    </row>
    <row r="1919" spans="1:8">
      <c r="A1919" s="563"/>
      <c r="B1919" s="449"/>
      <c r="C1919" s="438"/>
      <c r="D1919" s="440"/>
      <c r="E1919" s="442"/>
      <c r="F1919" s="443"/>
      <c r="G1919" s="444"/>
      <c r="H1919" s="448"/>
    </row>
    <row r="1920" spans="1:8">
      <c r="A1920" s="563"/>
      <c r="B1920" s="449"/>
      <c r="C1920" s="438"/>
      <c r="D1920" s="440"/>
      <c r="E1920" s="442"/>
      <c r="F1920" s="443"/>
      <c r="G1920" s="444"/>
      <c r="H1920" s="448"/>
    </row>
    <row r="1921" spans="1:8">
      <c r="A1921" s="563"/>
      <c r="B1921" s="449"/>
      <c r="C1921" s="438"/>
      <c r="D1921" s="440"/>
      <c r="E1921" s="442"/>
      <c r="F1921" s="443"/>
      <c r="G1921" s="444"/>
      <c r="H1921" s="448"/>
    </row>
    <row r="1922" spans="1:8">
      <c r="A1922" s="563"/>
      <c r="B1922" s="449"/>
      <c r="C1922" s="438"/>
      <c r="D1922" s="440"/>
      <c r="E1922" s="442"/>
      <c r="F1922" s="443"/>
      <c r="G1922" s="444"/>
      <c r="H1922" s="448"/>
    </row>
    <row r="1923" spans="1:8">
      <c r="A1923" s="563"/>
      <c r="B1923" s="449"/>
      <c r="C1923" s="438"/>
      <c r="D1923" s="440"/>
      <c r="E1923" s="442"/>
      <c r="F1923" s="443"/>
      <c r="G1923" s="444"/>
      <c r="H1923" s="448"/>
    </row>
    <row r="1924" spans="1:8">
      <c r="A1924" s="563"/>
      <c r="B1924" s="449"/>
      <c r="C1924" s="438"/>
      <c r="D1924" s="440"/>
      <c r="E1924" s="442"/>
      <c r="F1924" s="443"/>
      <c r="G1924" s="444"/>
      <c r="H1924" s="448"/>
    </row>
    <row r="1925" spans="1:8">
      <c r="A1925" s="563"/>
      <c r="B1925" s="449"/>
      <c r="C1925" s="438"/>
      <c r="D1925" s="440"/>
      <c r="E1925" s="442"/>
      <c r="F1925" s="443"/>
      <c r="G1925" s="444"/>
      <c r="H1925" s="448"/>
    </row>
    <row r="1926" spans="1:8">
      <c r="A1926" s="563"/>
      <c r="B1926" s="449"/>
      <c r="C1926" s="438"/>
      <c r="D1926" s="440"/>
      <c r="E1926" s="442"/>
      <c r="F1926" s="443"/>
      <c r="G1926" s="444"/>
      <c r="H1926" s="448"/>
    </row>
    <row r="1927" spans="1:8">
      <c r="A1927" s="563"/>
      <c r="B1927" s="449"/>
      <c r="C1927" s="438"/>
      <c r="D1927" s="440"/>
      <c r="E1927" s="442"/>
      <c r="F1927" s="443"/>
      <c r="G1927" s="444"/>
      <c r="H1927" s="448"/>
    </row>
    <row r="1928" spans="1:8">
      <c r="A1928" s="563"/>
      <c r="B1928" s="449"/>
      <c r="C1928" s="438"/>
      <c r="D1928" s="440"/>
      <c r="E1928" s="442"/>
      <c r="F1928" s="443"/>
      <c r="G1928" s="444"/>
      <c r="H1928" s="448"/>
    </row>
    <row r="1929" spans="1:8">
      <c r="A1929" s="563"/>
      <c r="B1929" s="449"/>
      <c r="C1929" s="438"/>
      <c r="D1929" s="440"/>
      <c r="E1929" s="442"/>
      <c r="F1929" s="443"/>
      <c r="G1929" s="444"/>
      <c r="H1929" s="448"/>
    </row>
    <row r="1930" spans="1:8">
      <c r="A1930" s="563"/>
      <c r="B1930" s="449"/>
      <c r="C1930" s="438"/>
      <c r="D1930" s="440"/>
      <c r="E1930" s="442"/>
      <c r="F1930" s="443"/>
      <c r="G1930" s="444"/>
      <c r="H1930" s="448"/>
    </row>
    <row r="1931" spans="1:8">
      <c r="A1931" s="563"/>
      <c r="B1931" s="449"/>
      <c r="C1931" s="438"/>
      <c r="D1931" s="440"/>
      <c r="E1931" s="442"/>
      <c r="F1931" s="443"/>
      <c r="G1931" s="444"/>
      <c r="H1931" s="448"/>
    </row>
    <row r="1932" spans="1:8">
      <c r="A1932" s="563"/>
      <c r="B1932" s="449"/>
      <c r="C1932" s="438"/>
      <c r="D1932" s="440"/>
      <c r="E1932" s="442"/>
      <c r="F1932" s="443"/>
      <c r="G1932" s="444"/>
      <c r="H1932" s="448"/>
    </row>
    <row r="1933" spans="1:8">
      <c r="A1933" s="563"/>
      <c r="B1933" s="449"/>
      <c r="C1933" s="438"/>
      <c r="D1933" s="440"/>
      <c r="E1933" s="442"/>
      <c r="F1933" s="443"/>
      <c r="G1933" s="444"/>
      <c r="H1933" s="448"/>
    </row>
    <row r="1934" spans="1:8">
      <c r="A1934" s="563"/>
      <c r="B1934" s="449"/>
      <c r="C1934" s="438"/>
      <c r="D1934" s="440"/>
      <c r="E1934" s="442"/>
      <c r="F1934" s="443"/>
      <c r="G1934" s="444"/>
      <c r="H1934" s="448"/>
    </row>
    <row r="1935" spans="1:8">
      <c r="A1935" s="563"/>
      <c r="B1935" s="449"/>
      <c r="C1935" s="438"/>
      <c r="D1935" s="440"/>
      <c r="E1935" s="442"/>
      <c r="F1935" s="443"/>
      <c r="G1935" s="444"/>
      <c r="H1935" s="448"/>
    </row>
    <row r="1936" spans="1:8">
      <c r="A1936" s="563"/>
      <c r="B1936" s="449"/>
      <c r="C1936" s="438"/>
      <c r="D1936" s="440"/>
      <c r="E1936" s="442"/>
      <c r="F1936" s="443"/>
      <c r="G1936" s="444"/>
      <c r="H1936" s="448"/>
    </row>
    <row r="1937" spans="1:8">
      <c r="A1937" s="563"/>
      <c r="B1937" s="449"/>
      <c r="C1937" s="438"/>
      <c r="D1937" s="440"/>
      <c r="E1937" s="442"/>
      <c r="F1937" s="443"/>
      <c r="G1937" s="444"/>
      <c r="H1937" s="448"/>
    </row>
    <row r="1938" spans="1:8">
      <c r="A1938" s="563"/>
      <c r="B1938" s="449"/>
      <c r="C1938" s="438"/>
      <c r="D1938" s="440"/>
      <c r="E1938" s="442"/>
      <c r="F1938" s="443"/>
      <c r="G1938" s="444"/>
      <c r="H1938" s="448"/>
    </row>
    <row r="1939" spans="1:8">
      <c r="A1939" s="563"/>
      <c r="B1939" s="449"/>
      <c r="C1939" s="438"/>
      <c r="D1939" s="440"/>
      <c r="E1939" s="442"/>
      <c r="F1939" s="443"/>
      <c r="G1939" s="444"/>
      <c r="H1939" s="448"/>
    </row>
    <row r="1940" spans="1:8">
      <c r="A1940" s="563"/>
      <c r="B1940" s="449"/>
      <c r="C1940" s="438"/>
      <c r="D1940" s="440"/>
      <c r="E1940" s="442"/>
      <c r="F1940" s="443"/>
      <c r="G1940" s="444"/>
      <c r="H1940" s="448"/>
    </row>
    <row r="1941" spans="1:8">
      <c r="A1941" s="563"/>
      <c r="B1941" s="449"/>
      <c r="C1941" s="438"/>
      <c r="D1941" s="440"/>
      <c r="E1941" s="442"/>
      <c r="F1941" s="443"/>
      <c r="G1941" s="444"/>
      <c r="H1941" s="448"/>
    </row>
    <row r="1942" spans="1:8">
      <c r="A1942" s="563"/>
      <c r="B1942" s="449"/>
      <c r="C1942" s="438"/>
      <c r="D1942" s="440"/>
      <c r="E1942" s="442"/>
      <c r="F1942" s="443"/>
      <c r="G1942" s="444"/>
      <c r="H1942" s="448"/>
    </row>
    <row r="1943" spans="1:8">
      <c r="A1943" s="563"/>
      <c r="B1943" s="449"/>
      <c r="C1943" s="438"/>
      <c r="D1943" s="440"/>
      <c r="E1943" s="442"/>
      <c r="F1943" s="443"/>
      <c r="G1943" s="444"/>
      <c r="H1943" s="448"/>
    </row>
    <row r="1944" spans="1:8">
      <c r="A1944" s="563"/>
      <c r="B1944" s="449"/>
      <c r="C1944" s="438"/>
      <c r="D1944" s="440"/>
      <c r="E1944" s="442"/>
      <c r="F1944" s="443"/>
      <c r="G1944" s="444"/>
      <c r="H1944" s="448"/>
    </row>
    <row r="1945" spans="1:8">
      <c r="A1945" s="563"/>
      <c r="B1945" s="449"/>
      <c r="C1945" s="438"/>
      <c r="D1945" s="440"/>
      <c r="E1945" s="442"/>
      <c r="F1945" s="443"/>
      <c r="G1945" s="444"/>
      <c r="H1945" s="448"/>
    </row>
    <row r="1946" spans="1:8">
      <c r="A1946" s="563"/>
      <c r="B1946" s="449"/>
      <c r="C1946" s="438"/>
      <c r="D1946" s="440"/>
      <c r="E1946" s="442"/>
      <c r="F1946" s="443"/>
      <c r="G1946" s="444"/>
      <c r="H1946" s="448"/>
    </row>
    <row r="1947" spans="1:8">
      <c r="A1947" s="563"/>
      <c r="B1947" s="449"/>
      <c r="C1947" s="438"/>
      <c r="D1947" s="440"/>
      <c r="E1947" s="442"/>
      <c r="F1947" s="443"/>
      <c r="G1947" s="444"/>
      <c r="H1947" s="448"/>
    </row>
    <row r="1948" spans="1:8">
      <c r="A1948" s="563"/>
      <c r="B1948" s="449"/>
      <c r="C1948" s="438"/>
      <c r="D1948" s="440"/>
      <c r="E1948" s="442"/>
      <c r="F1948" s="443"/>
      <c r="G1948" s="444"/>
      <c r="H1948" s="448"/>
    </row>
    <row r="1949" spans="1:8">
      <c r="A1949" s="563"/>
      <c r="B1949" s="449"/>
      <c r="C1949" s="438"/>
      <c r="D1949" s="440"/>
      <c r="E1949" s="442"/>
      <c r="F1949" s="443"/>
      <c r="G1949" s="444"/>
      <c r="H1949" s="448"/>
    </row>
    <row r="1950" spans="1:8">
      <c r="A1950" s="563"/>
      <c r="B1950" s="449"/>
      <c r="C1950" s="438"/>
      <c r="D1950" s="440"/>
      <c r="E1950" s="442"/>
      <c r="F1950" s="443"/>
      <c r="G1950" s="444"/>
      <c r="H1950" s="448"/>
    </row>
    <row r="1951" spans="1:8">
      <c r="A1951" s="563"/>
      <c r="B1951" s="449"/>
      <c r="C1951" s="438"/>
      <c r="D1951" s="440"/>
      <c r="E1951" s="442"/>
      <c r="F1951" s="443"/>
      <c r="G1951" s="444"/>
      <c r="H1951" s="448"/>
    </row>
    <row r="1952" spans="1:8">
      <c r="A1952" s="563"/>
      <c r="B1952" s="449"/>
      <c r="C1952" s="438"/>
      <c r="D1952" s="440"/>
      <c r="E1952" s="442"/>
      <c r="F1952" s="443"/>
      <c r="G1952" s="444"/>
      <c r="H1952" s="448"/>
    </row>
    <row r="1953" spans="1:8">
      <c r="A1953" s="563"/>
      <c r="B1953" s="449"/>
      <c r="C1953" s="438"/>
      <c r="D1953" s="440"/>
      <c r="E1953" s="442"/>
      <c r="F1953" s="443"/>
      <c r="G1953" s="444"/>
      <c r="H1953" s="448"/>
    </row>
    <row r="1954" spans="1:8">
      <c r="A1954" s="563"/>
      <c r="B1954" s="449"/>
      <c r="C1954" s="438"/>
      <c r="D1954" s="440"/>
      <c r="E1954" s="442"/>
      <c r="F1954" s="443"/>
      <c r="G1954" s="444"/>
      <c r="H1954" s="448"/>
    </row>
    <row r="1955" spans="1:8">
      <c r="A1955" s="563"/>
      <c r="B1955" s="449"/>
      <c r="C1955" s="438"/>
      <c r="D1955" s="440"/>
      <c r="E1955" s="442"/>
      <c r="F1955" s="443"/>
      <c r="G1955" s="444"/>
      <c r="H1955" s="448"/>
    </row>
    <row r="1956" spans="1:8">
      <c r="A1956" s="563"/>
      <c r="B1956" s="449"/>
      <c r="C1956" s="438"/>
      <c r="D1956" s="440"/>
      <c r="E1956" s="442"/>
      <c r="F1956" s="443"/>
      <c r="G1956" s="444"/>
      <c r="H1956" s="448"/>
    </row>
    <row r="1957" spans="1:8">
      <c r="A1957" s="563"/>
      <c r="B1957" s="449"/>
      <c r="C1957" s="438"/>
      <c r="D1957" s="440"/>
      <c r="E1957" s="442"/>
      <c r="F1957" s="443"/>
      <c r="G1957" s="444"/>
      <c r="H1957" s="448"/>
    </row>
    <row r="1958" spans="1:8">
      <c r="A1958" s="563"/>
      <c r="B1958" s="449"/>
      <c r="C1958" s="438"/>
      <c r="D1958" s="440"/>
      <c r="E1958" s="442"/>
      <c r="F1958" s="443"/>
      <c r="G1958" s="444"/>
      <c r="H1958" s="448"/>
    </row>
    <row r="1959" spans="1:8">
      <c r="A1959" s="563"/>
      <c r="B1959" s="449"/>
      <c r="C1959" s="438"/>
      <c r="D1959" s="440"/>
      <c r="E1959" s="442"/>
      <c r="F1959" s="443"/>
      <c r="G1959" s="444"/>
      <c r="H1959" s="448"/>
    </row>
    <row r="1960" spans="1:8">
      <c r="A1960" s="563"/>
      <c r="B1960" s="449"/>
      <c r="C1960" s="438"/>
      <c r="D1960" s="440"/>
      <c r="E1960" s="442"/>
      <c r="F1960" s="443"/>
      <c r="G1960" s="444"/>
      <c r="H1960" s="448"/>
    </row>
    <row r="1961" spans="1:8">
      <c r="A1961" s="563"/>
      <c r="B1961" s="449"/>
      <c r="C1961" s="438"/>
      <c r="D1961" s="440"/>
      <c r="E1961" s="442"/>
      <c r="F1961" s="443"/>
      <c r="G1961" s="444"/>
      <c r="H1961" s="448"/>
    </row>
    <row r="1962" spans="1:8">
      <c r="A1962" s="563"/>
      <c r="B1962" s="449"/>
      <c r="C1962" s="438"/>
      <c r="D1962" s="440"/>
      <c r="E1962" s="442"/>
      <c r="F1962" s="443"/>
      <c r="G1962" s="444"/>
      <c r="H1962" s="448"/>
    </row>
    <row r="1963" spans="1:8">
      <c r="A1963" s="563"/>
      <c r="B1963" s="449"/>
      <c r="C1963" s="438"/>
      <c r="D1963" s="440"/>
      <c r="E1963" s="442"/>
      <c r="F1963" s="443"/>
      <c r="G1963" s="444"/>
      <c r="H1963" s="448"/>
    </row>
    <row r="1964" spans="1:8">
      <c r="A1964" s="563"/>
      <c r="B1964" s="449"/>
      <c r="C1964" s="438"/>
      <c r="D1964" s="440"/>
      <c r="E1964" s="442"/>
      <c r="F1964" s="443"/>
      <c r="G1964" s="444"/>
      <c r="H1964" s="448"/>
    </row>
    <row r="1965" spans="1:8">
      <c r="A1965" s="563"/>
      <c r="B1965" s="449"/>
      <c r="C1965" s="438"/>
      <c r="D1965" s="440"/>
      <c r="E1965" s="442"/>
      <c r="F1965" s="443"/>
      <c r="G1965" s="444"/>
      <c r="H1965" s="448"/>
    </row>
    <row r="1966" spans="1:8">
      <c r="A1966" s="563"/>
      <c r="B1966" s="449"/>
      <c r="C1966" s="438"/>
      <c r="D1966" s="440"/>
      <c r="E1966" s="442"/>
      <c r="F1966" s="443"/>
      <c r="G1966" s="444"/>
      <c r="H1966" s="448"/>
    </row>
    <row r="1967" spans="1:8">
      <c r="A1967" s="563"/>
      <c r="B1967" s="449"/>
      <c r="C1967" s="438"/>
      <c r="D1967" s="440"/>
      <c r="E1967" s="442"/>
      <c r="F1967" s="443"/>
      <c r="G1967" s="444"/>
      <c r="H1967" s="448"/>
    </row>
    <row r="1968" spans="1:8">
      <c r="A1968" s="563"/>
      <c r="B1968" s="449"/>
      <c r="C1968" s="438"/>
      <c r="D1968" s="440"/>
      <c r="E1968" s="442"/>
      <c r="F1968" s="443"/>
      <c r="G1968" s="444"/>
      <c r="H1968" s="448"/>
    </row>
    <row r="1969" spans="1:8">
      <c r="A1969" s="563"/>
      <c r="B1969" s="449"/>
      <c r="C1969" s="438"/>
      <c r="D1969" s="440"/>
      <c r="E1969" s="442"/>
      <c r="F1969" s="443"/>
      <c r="G1969" s="444"/>
      <c r="H1969" s="448"/>
    </row>
    <row r="1970" spans="1:8">
      <c r="A1970" s="563"/>
      <c r="B1970" s="449"/>
      <c r="C1970" s="438"/>
      <c r="D1970" s="440"/>
      <c r="E1970" s="442"/>
      <c r="F1970" s="443"/>
      <c r="G1970" s="444"/>
      <c r="H1970" s="448"/>
    </row>
    <row r="1971" spans="1:8">
      <c r="A1971" s="563"/>
      <c r="B1971" s="449"/>
      <c r="C1971" s="438"/>
      <c r="D1971" s="440"/>
      <c r="E1971" s="442"/>
      <c r="F1971" s="443"/>
      <c r="G1971" s="444"/>
      <c r="H1971" s="448"/>
    </row>
    <row r="1972" spans="1:8">
      <c r="A1972" s="563"/>
      <c r="B1972" s="449"/>
      <c r="C1972" s="438"/>
      <c r="D1972" s="440"/>
      <c r="E1972" s="442"/>
      <c r="F1972" s="443"/>
      <c r="G1972" s="444"/>
      <c r="H1972" s="448"/>
    </row>
    <row r="1973" spans="1:8">
      <c r="A1973" s="563"/>
      <c r="B1973" s="449"/>
      <c r="C1973" s="438"/>
      <c r="D1973" s="440"/>
      <c r="E1973" s="442"/>
      <c r="F1973" s="443"/>
      <c r="G1973" s="444"/>
      <c r="H1973" s="448"/>
    </row>
    <row r="1974" spans="1:8">
      <c r="A1974" s="563"/>
      <c r="B1974" s="449"/>
      <c r="C1974" s="438"/>
      <c r="D1974" s="440"/>
      <c r="E1974" s="442"/>
      <c r="F1974" s="443"/>
      <c r="G1974" s="444"/>
      <c r="H1974" s="448"/>
    </row>
    <row r="1975" spans="1:8">
      <c r="A1975" s="563"/>
      <c r="B1975" s="449"/>
      <c r="C1975" s="438"/>
      <c r="D1975" s="440"/>
      <c r="E1975" s="442"/>
      <c r="F1975" s="443"/>
      <c r="G1975" s="444"/>
      <c r="H1975" s="448"/>
    </row>
    <row r="1976" spans="1:8">
      <c r="A1976" s="563"/>
      <c r="B1976" s="449"/>
      <c r="C1976" s="438"/>
      <c r="D1976" s="440"/>
      <c r="E1976" s="442"/>
      <c r="F1976" s="443"/>
      <c r="G1976" s="444"/>
      <c r="H1976" s="448"/>
    </row>
    <row r="1977" spans="1:8">
      <c r="A1977" s="563"/>
      <c r="B1977" s="449"/>
      <c r="C1977" s="438"/>
      <c r="D1977" s="440"/>
      <c r="E1977" s="442"/>
      <c r="F1977" s="443"/>
      <c r="G1977" s="444"/>
      <c r="H1977" s="448"/>
    </row>
    <row r="1978" spans="1:8">
      <c r="A1978" s="563"/>
      <c r="B1978" s="449"/>
      <c r="C1978" s="438"/>
      <c r="D1978" s="440"/>
      <c r="E1978" s="442"/>
      <c r="F1978" s="443"/>
      <c r="G1978" s="444"/>
      <c r="H1978" s="448"/>
    </row>
    <row r="1979" spans="1:8">
      <c r="A1979" s="563"/>
      <c r="B1979" s="449"/>
      <c r="C1979" s="438"/>
      <c r="D1979" s="440"/>
      <c r="E1979" s="442"/>
      <c r="F1979" s="443"/>
      <c r="G1979" s="444"/>
      <c r="H1979" s="448"/>
    </row>
    <row r="1980" spans="1:8">
      <c r="A1980" s="563"/>
      <c r="B1980" s="449"/>
      <c r="C1980" s="438"/>
      <c r="D1980" s="440"/>
      <c r="E1980" s="442"/>
      <c r="F1980" s="443"/>
      <c r="G1980" s="444"/>
      <c r="H1980" s="448"/>
    </row>
    <row r="1981" spans="1:8">
      <c r="A1981" s="563"/>
      <c r="B1981" s="449"/>
      <c r="C1981" s="438"/>
      <c r="D1981" s="440"/>
      <c r="E1981" s="442"/>
      <c r="F1981" s="443"/>
      <c r="G1981" s="444"/>
      <c r="H1981" s="448"/>
    </row>
    <row r="1982" spans="1:8">
      <c r="A1982" s="563"/>
      <c r="B1982" s="449"/>
      <c r="C1982" s="438"/>
      <c r="D1982" s="440"/>
      <c r="E1982" s="442"/>
      <c r="F1982" s="443"/>
      <c r="G1982" s="444"/>
      <c r="H1982" s="448"/>
    </row>
    <row r="1983" spans="1:8">
      <c r="A1983" s="563"/>
      <c r="B1983" s="449"/>
      <c r="C1983" s="438"/>
      <c r="D1983" s="440"/>
      <c r="E1983" s="442"/>
      <c r="F1983" s="443"/>
      <c r="G1983" s="444"/>
      <c r="H1983" s="448"/>
    </row>
    <row r="1984" spans="1:8">
      <c r="A1984" s="563"/>
      <c r="B1984" s="449"/>
      <c r="C1984" s="438"/>
      <c r="D1984" s="440"/>
      <c r="E1984" s="442"/>
      <c r="F1984" s="443"/>
      <c r="G1984" s="444"/>
      <c r="H1984" s="448"/>
    </row>
    <row r="1985" spans="1:18">
      <c r="A1985" s="563"/>
      <c r="B1985" s="449"/>
      <c r="C1985" s="438"/>
      <c r="D1985" s="440"/>
      <c r="E1985" s="442"/>
      <c r="F1985" s="443"/>
      <c r="G1985" s="444"/>
      <c r="H1985" s="448"/>
    </row>
    <row r="1986" spans="1:18">
      <c r="A1986" s="563"/>
      <c r="B1986" s="449"/>
      <c r="C1986" s="438"/>
      <c r="D1986" s="440"/>
      <c r="E1986" s="442"/>
      <c r="F1986" s="443"/>
      <c r="G1986" s="444"/>
      <c r="H1986" s="448"/>
    </row>
    <row r="1987" spans="1:18">
      <c r="A1987" s="563"/>
      <c r="B1987" s="449"/>
      <c r="C1987" s="438"/>
      <c r="D1987" s="440"/>
      <c r="E1987" s="442"/>
      <c r="F1987" s="443"/>
      <c r="G1987" s="444"/>
      <c r="H1987" s="448"/>
    </row>
    <row r="1988" spans="1:18">
      <c r="A1988" s="563"/>
      <c r="B1988" s="449"/>
      <c r="C1988" s="438"/>
      <c r="D1988" s="440"/>
      <c r="E1988" s="442"/>
      <c r="F1988" s="443"/>
      <c r="G1988" s="444"/>
      <c r="H1988" s="448"/>
    </row>
    <row r="1989" spans="1:18">
      <c r="A1989" s="563"/>
      <c r="B1989" s="449"/>
      <c r="C1989" s="438"/>
      <c r="D1989" s="440"/>
      <c r="E1989" s="442"/>
      <c r="F1989" s="443"/>
      <c r="G1989" s="444"/>
      <c r="H1989" s="448"/>
    </row>
    <row r="1990" spans="1:18">
      <c r="A1990" s="563"/>
      <c r="B1990" s="449"/>
      <c r="C1990" s="438"/>
      <c r="D1990" s="440"/>
      <c r="E1990" s="442"/>
      <c r="F1990" s="443"/>
      <c r="G1990" s="444"/>
      <c r="H1990" s="448"/>
    </row>
    <row r="1991" spans="1:18">
      <c r="A1991" s="563"/>
      <c r="B1991" s="449"/>
      <c r="C1991" s="438"/>
      <c r="D1991" s="440"/>
      <c r="E1991" s="442"/>
      <c r="F1991" s="443"/>
      <c r="G1991" s="444"/>
      <c r="H1991" s="448"/>
    </row>
    <row r="1992" spans="1:18">
      <c r="A1992" s="563"/>
      <c r="B1992" s="449"/>
      <c r="C1992" s="438"/>
      <c r="D1992" s="440"/>
      <c r="E1992" s="442"/>
      <c r="F1992" s="443"/>
      <c r="G1992" s="444"/>
      <c r="H1992" s="448"/>
    </row>
    <row r="1993" spans="1:18">
      <c r="A1993" s="563"/>
      <c r="B1993" s="449"/>
      <c r="C1993" s="438"/>
      <c r="D1993" s="440"/>
      <c r="E1993" s="442"/>
      <c r="F1993" s="443"/>
      <c r="G1993" s="444"/>
      <c r="H1993" s="448"/>
    </row>
    <row r="1994" spans="1:18">
      <c r="A1994" s="563"/>
      <c r="B1994" s="449"/>
      <c r="C1994" s="438"/>
      <c r="D1994" s="440"/>
      <c r="E1994" s="442"/>
      <c r="F1994" s="443"/>
      <c r="G1994" s="444"/>
      <c r="H1994" s="448"/>
    </row>
    <row r="1995" spans="1:18">
      <c r="A1995" s="563"/>
      <c r="B1995" s="449"/>
      <c r="C1995" s="438"/>
      <c r="D1995" s="440"/>
      <c r="E1995" s="442"/>
      <c r="F1995" s="443"/>
      <c r="G1995" s="444"/>
      <c r="H1995" s="448"/>
    </row>
    <row r="1996" spans="1:18">
      <c r="A1996" s="563"/>
      <c r="B1996" s="449"/>
      <c r="C1996" s="438"/>
      <c r="D1996" s="440"/>
      <c r="E1996" s="442"/>
      <c r="F1996" s="443"/>
      <c r="G1996" s="444"/>
      <c r="H1996" s="448"/>
    </row>
    <row r="1997" spans="1:18">
      <c r="A1997" s="563"/>
      <c r="B1997" s="449"/>
      <c r="C1997" s="438"/>
      <c r="D1997" s="440"/>
      <c r="E1997" s="442"/>
      <c r="F1997" s="443"/>
      <c r="G1997" s="444"/>
      <c r="H1997" s="448"/>
    </row>
    <row r="1998" spans="1:18">
      <c r="A1998" s="563"/>
      <c r="B1998" s="449"/>
      <c r="C1998" s="438"/>
      <c r="D1998" s="440"/>
      <c r="E1998" s="442"/>
      <c r="F1998" s="443"/>
      <c r="G1998" s="444"/>
      <c r="H1998" s="448"/>
    </row>
    <row r="1999" spans="1:18">
      <c r="A1999" s="563"/>
      <c r="B1999" s="449"/>
      <c r="C1999" s="438"/>
      <c r="D1999" s="440"/>
      <c r="E1999" s="442"/>
      <c r="F1999" s="443"/>
      <c r="G1999" s="444"/>
      <c r="H1999" s="448"/>
    </row>
    <row r="2000" spans="1:18" s="514" customFormat="1">
      <c r="A2000" s="561"/>
      <c r="B2000" s="517" t="s">
        <v>53</v>
      </c>
      <c r="C2000" s="513"/>
      <c r="D2000" s="517" t="s">
        <v>53</v>
      </c>
      <c r="E2000" s="517" t="s">
        <v>53</v>
      </c>
      <c r="F2000" s="517" t="s">
        <v>53</v>
      </c>
      <c r="G2000" s="517" t="s">
        <v>53</v>
      </c>
      <c r="H2000" s="517" t="s">
        <v>53</v>
      </c>
      <c r="J2000" s="515"/>
      <c r="K2000" s="516"/>
      <c r="L2000" s="515"/>
      <c r="M2000" s="515"/>
      <c r="N2000" s="515"/>
      <c r="O2000" s="515"/>
      <c r="P2000" s="515"/>
      <c r="Q2000" s="515"/>
      <c r="R2000" s="515"/>
    </row>
  </sheetData>
  <sheetProtection password="FCB1" sheet="1" formatCells="0" formatColumns="0" formatRows="0" insertColumns="0" insertRows="0" insertHyperlinks="0" deleteColumns="0" deleteRows="0" sort="0" autoFilter="0" pivotTables="0"/>
  <autoFilter ref="B4:H366" xr:uid="{00000000-0009-0000-0000-000005000000}"/>
  <mergeCells count="3">
    <mergeCell ref="E1:F1"/>
    <mergeCell ref="E3:F3"/>
    <mergeCell ref="D2:F2"/>
  </mergeCells>
  <printOptions horizontalCentered="1"/>
  <pageMargins left="0" right="0" top="0.62992125984251968" bottom="0.51181102362204722" header="0.23622047244094491" footer="0.27559055118110237"/>
  <pageSetup paperSize="9" scale="70" orientation="portrait" r:id="rId1"/>
  <headerFooter alignWithMargins="0">
    <oddFooter>Pagina &amp;P&amp;R&amp;A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1:L70"/>
  <sheetViews>
    <sheetView topLeftCell="A25" zoomScale="115" zoomScaleNormal="115" workbookViewId="0">
      <selection activeCell="C42" sqref="C42"/>
    </sheetView>
  </sheetViews>
  <sheetFormatPr defaultColWidth="9.140625" defaultRowHeight="15"/>
  <cols>
    <col min="1" max="2" width="5.42578125" style="77" customWidth="1"/>
    <col min="3" max="3" width="12" style="77" customWidth="1"/>
    <col min="4" max="4" width="11" style="77" customWidth="1"/>
    <col min="5" max="5" width="28.140625" style="219" customWidth="1"/>
    <col min="6" max="6" width="13.28515625" style="219" customWidth="1"/>
    <col min="7" max="7" width="34.140625" style="219" customWidth="1"/>
    <col min="8" max="8" width="6" style="77" customWidth="1"/>
    <col min="9" max="9" width="9.140625" style="219"/>
    <col min="10" max="10" width="81.5703125" style="189" customWidth="1"/>
    <col min="11" max="12" width="9.140625" style="189"/>
    <col min="13" max="16384" width="9.140625" style="77"/>
  </cols>
  <sheetData>
    <row r="1" spans="1:12" ht="27" customHeight="1">
      <c r="A1" s="568"/>
      <c r="B1" s="568"/>
      <c r="C1" s="640" t="s">
        <v>228</v>
      </c>
      <c r="D1" s="640"/>
      <c r="E1" s="640"/>
      <c r="F1" s="640"/>
      <c r="G1" s="640"/>
      <c r="H1" s="569"/>
      <c r="I1" s="188"/>
      <c r="J1" s="188"/>
    </row>
    <row r="2" spans="1:12" ht="12.2" customHeight="1">
      <c r="A2" s="191"/>
      <c r="B2" s="191"/>
      <c r="C2" s="641" t="s">
        <v>229</v>
      </c>
      <c r="D2" s="641"/>
      <c r="E2" s="641"/>
      <c r="F2" s="641"/>
      <c r="G2" s="641"/>
      <c r="H2" s="570"/>
      <c r="I2" s="190"/>
      <c r="J2" s="190"/>
    </row>
    <row r="3" spans="1:12" s="189" customFormat="1" ht="21.2" customHeight="1">
      <c r="A3" s="191"/>
      <c r="B3" s="191"/>
      <c r="C3" s="642" t="s">
        <v>230</v>
      </c>
      <c r="D3" s="642"/>
      <c r="E3" s="642"/>
      <c r="F3" s="642"/>
      <c r="G3" s="642"/>
      <c r="H3" s="192"/>
      <c r="I3" s="188"/>
      <c r="J3" s="193"/>
    </row>
    <row r="4" spans="1:12" s="189" customFormat="1">
      <c r="A4" s="191"/>
      <c r="B4" s="191"/>
      <c r="E4" s="536" t="s">
        <v>231</v>
      </c>
      <c r="F4" s="194" t="str">
        <f>'Foglio iniziale da compilare'!D22&amp;'Foglio iniziale da compilare'!D23</f>
        <v>Anno  2024</v>
      </c>
      <c r="G4" s="536"/>
      <c r="H4" s="192"/>
      <c r="I4" s="188"/>
      <c r="J4" s="188"/>
    </row>
    <row r="5" spans="1:12" s="189" customFormat="1" ht="33" customHeight="1">
      <c r="B5" s="191"/>
      <c r="E5" s="195" t="s">
        <v>232</v>
      </c>
      <c r="F5" s="534"/>
      <c r="H5" s="192"/>
      <c r="I5" s="188"/>
      <c r="J5" s="188"/>
    </row>
    <row r="6" spans="1:12" ht="15" customHeight="1">
      <c r="A6" s="191"/>
      <c r="B6" s="191"/>
      <c r="C6" s="196"/>
      <c r="D6" s="189"/>
      <c r="E6" s="188"/>
      <c r="F6" s="189"/>
      <c r="G6" s="189"/>
      <c r="H6" s="192"/>
      <c r="I6" s="188"/>
      <c r="J6" s="188"/>
    </row>
    <row r="7" spans="1:12">
      <c r="A7" s="191"/>
      <c r="B7" s="191"/>
      <c r="C7" s="197"/>
      <c r="D7" s="189"/>
      <c r="E7" s="188"/>
      <c r="F7" s="198"/>
      <c r="G7" s="189" t="s">
        <v>233</v>
      </c>
      <c r="H7" s="192"/>
      <c r="I7" s="188"/>
      <c r="J7" s="188"/>
    </row>
    <row r="8" spans="1:12" ht="16.5" customHeight="1">
      <c r="A8" s="191"/>
      <c r="B8" s="191"/>
      <c r="C8" s="199"/>
      <c r="D8" s="81">
        <v>0.02</v>
      </c>
      <c r="E8" s="82" t="s">
        <v>234</v>
      </c>
      <c r="F8" s="496"/>
      <c r="G8" s="499"/>
      <c r="H8" s="192"/>
      <c r="I8" s="188"/>
      <c r="J8" s="497"/>
    </row>
    <row r="9" spans="1:12" ht="16.5" customHeight="1">
      <c r="A9" s="191"/>
      <c r="B9" s="191"/>
      <c r="C9" s="196"/>
      <c r="D9" s="571">
        <v>0.1</v>
      </c>
      <c r="E9" s="82" t="s">
        <v>235</v>
      </c>
      <c r="F9" s="496"/>
      <c r="G9" s="500"/>
      <c r="H9" s="192"/>
      <c r="I9" s="188"/>
      <c r="J9" s="497"/>
    </row>
    <row r="10" spans="1:12" ht="16.5" customHeight="1">
      <c r="A10" s="191"/>
      <c r="B10" s="191"/>
      <c r="C10" s="200"/>
      <c r="D10" s="81">
        <v>0.02</v>
      </c>
      <c r="E10" s="82" t="s">
        <v>236</v>
      </c>
      <c r="F10" s="496"/>
      <c r="G10" s="500"/>
      <c r="H10" s="192"/>
      <c r="I10" s="188"/>
      <c r="J10" s="497"/>
    </row>
    <row r="11" spans="1:12" ht="20.25" customHeight="1">
      <c r="A11" s="191"/>
      <c r="B11" s="191"/>
      <c r="C11" s="200"/>
      <c r="D11" s="571">
        <v>0.1</v>
      </c>
      <c r="E11" s="82" t="s">
        <v>236</v>
      </c>
      <c r="F11" s="496"/>
      <c r="G11" s="500"/>
      <c r="H11" s="192"/>
      <c r="I11" s="188"/>
      <c r="J11" s="497"/>
    </row>
    <row r="12" spans="1:12" ht="17.45" customHeight="1">
      <c r="A12" s="191"/>
      <c r="B12" s="191"/>
      <c r="C12" s="189"/>
      <c r="D12" s="189"/>
      <c r="E12" s="189"/>
      <c r="F12" s="189" t="s">
        <v>237</v>
      </c>
      <c r="G12" s="501"/>
      <c r="H12" s="192"/>
      <c r="I12" s="188"/>
      <c r="J12" s="188"/>
    </row>
    <row r="13" spans="1:12" ht="5.25" customHeight="1" thickBot="1">
      <c r="A13" s="191"/>
      <c r="B13" s="191"/>
      <c r="C13" s="189"/>
      <c r="D13" s="189"/>
      <c r="E13" s="189"/>
      <c r="F13" s="189"/>
      <c r="G13" s="572"/>
      <c r="H13" s="192"/>
      <c r="I13" s="188"/>
      <c r="J13" s="188"/>
    </row>
    <row r="14" spans="1:12" s="196" customFormat="1" ht="13.5" thickTop="1">
      <c r="A14" s="201"/>
      <c r="B14" s="201"/>
      <c r="E14" s="202"/>
      <c r="H14" s="203"/>
      <c r="I14" s="204"/>
      <c r="J14" s="193"/>
      <c r="K14" s="200"/>
      <c r="L14" s="200"/>
    </row>
    <row r="15" spans="1:12">
      <c r="A15" s="191"/>
      <c r="B15" s="191"/>
      <c r="C15" s="189"/>
      <c r="D15" s="189"/>
      <c r="E15" s="205" t="s">
        <v>238</v>
      </c>
      <c r="F15" s="573"/>
      <c r="G15" s="188"/>
      <c r="H15" s="192"/>
      <c r="I15" s="188"/>
      <c r="J15" s="188"/>
    </row>
    <row r="16" spans="1:12" ht="13.7" customHeight="1">
      <c r="A16" s="191"/>
      <c r="B16" s="191"/>
      <c r="C16" s="208"/>
      <c r="D16" s="208"/>
      <c r="E16" s="574"/>
      <c r="F16" s="574"/>
      <c r="G16" s="574"/>
      <c r="H16" s="192"/>
      <c r="I16" s="188"/>
      <c r="J16" s="188"/>
    </row>
    <row r="17" spans="1:12" ht="15.75" customHeight="1">
      <c r="A17" s="191"/>
      <c r="B17" s="191"/>
      <c r="C17" s="189"/>
      <c r="D17" s="189"/>
      <c r="E17" s="188"/>
      <c r="F17" s="188"/>
      <c r="G17" s="188"/>
      <c r="H17" s="192"/>
      <c r="I17" s="188"/>
      <c r="J17" s="188"/>
    </row>
    <row r="18" spans="1:12" ht="40.700000000000003" customHeight="1">
      <c r="A18" s="206"/>
      <c r="B18" s="206"/>
      <c r="C18" s="644" t="s">
        <v>239</v>
      </c>
      <c r="D18" s="645"/>
      <c r="E18" s="645"/>
      <c r="F18" s="645"/>
      <c r="G18" s="207" t="str">
        <f>F4</f>
        <v>Anno  2024</v>
      </c>
      <c r="H18" s="192"/>
      <c r="I18" s="188"/>
      <c r="J18" s="190"/>
    </row>
    <row r="19" spans="1:12">
      <c r="A19" s="191"/>
      <c r="B19" s="191"/>
      <c r="C19" s="189"/>
      <c r="D19" s="189"/>
      <c r="E19" s="188"/>
      <c r="F19" s="188"/>
      <c r="G19" s="188"/>
      <c r="H19" s="192"/>
      <c r="I19" s="188"/>
      <c r="J19" s="188"/>
    </row>
    <row r="20" spans="1:12" ht="17.45" customHeight="1">
      <c r="A20" s="191"/>
      <c r="B20" s="191"/>
      <c r="C20" s="208" t="s">
        <v>240</v>
      </c>
      <c r="D20" s="643">
        <f>'Foglio iniziale da compilare'!D5</f>
        <v>0</v>
      </c>
      <c r="E20" s="643"/>
      <c r="F20" s="209" t="s">
        <v>241</v>
      </c>
      <c r="G20" s="307"/>
      <c r="H20" s="192"/>
      <c r="I20" s="188"/>
      <c r="J20" s="188"/>
    </row>
    <row r="21" spans="1:12" ht="12.2" customHeight="1">
      <c r="A21" s="191"/>
      <c r="B21" s="191"/>
      <c r="C21" s="189"/>
      <c r="D21" s="189"/>
      <c r="E21" s="189"/>
      <c r="F21" s="189"/>
      <c r="G21" s="210" t="s">
        <v>242</v>
      </c>
      <c r="H21" s="192"/>
      <c r="I21" s="188"/>
      <c r="J21" s="188"/>
    </row>
    <row r="22" spans="1:12" ht="17.45" customHeight="1">
      <c r="A22" s="191"/>
      <c r="B22" s="191"/>
      <c r="C22" s="208" t="s">
        <v>243</v>
      </c>
      <c r="D22" s="638">
        <f>'Foglio iniziale da compilare'!D6</f>
        <v>0</v>
      </c>
      <c r="E22" s="638"/>
      <c r="F22" s="189"/>
      <c r="G22" s="189"/>
      <c r="H22" s="192"/>
      <c r="I22" s="188"/>
      <c r="J22" s="188"/>
    </row>
    <row r="23" spans="1:12" ht="12.2" customHeight="1">
      <c r="A23" s="191"/>
      <c r="B23" s="191"/>
      <c r="C23" s="189"/>
      <c r="D23" s="189"/>
      <c r="E23" s="189"/>
      <c r="F23" s="189"/>
      <c r="G23" s="189"/>
      <c r="H23" s="192"/>
      <c r="I23" s="188"/>
      <c r="J23" s="188"/>
    </row>
    <row r="24" spans="1:12" ht="17.45" customHeight="1">
      <c r="A24" s="191"/>
      <c r="B24" s="191"/>
      <c r="C24" s="208" t="s">
        <v>244</v>
      </c>
      <c r="D24" s="638">
        <f>'Foglio iniziale da compilare'!D7</f>
        <v>0</v>
      </c>
      <c r="E24" s="638"/>
      <c r="F24" s="205" t="s">
        <v>245</v>
      </c>
      <c r="G24" s="186">
        <f>'Foglio iniziale da compilare'!D9</f>
        <v>0</v>
      </c>
      <c r="H24" s="192"/>
      <c r="I24" s="188"/>
      <c r="J24" s="188"/>
    </row>
    <row r="25" spans="1:12" ht="18.75" customHeight="1">
      <c r="A25" s="191"/>
      <c r="B25" s="191"/>
      <c r="C25" s="189"/>
      <c r="D25" s="189"/>
      <c r="E25" s="189"/>
      <c r="F25" s="189"/>
      <c r="G25" s="189"/>
      <c r="H25" s="192"/>
      <c r="I25" s="188"/>
      <c r="J25" s="188"/>
    </row>
    <row r="26" spans="1:12" ht="17.45" customHeight="1">
      <c r="A26" s="191"/>
      <c r="B26" s="191"/>
      <c r="C26" s="211" t="s">
        <v>246</v>
      </c>
      <c r="D26" s="638">
        <f>'Foglio iniziale da compilare'!D15</f>
        <v>0</v>
      </c>
      <c r="E26" s="638"/>
      <c r="F26" s="211" t="s">
        <v>247</v>
      </c>
      <c r="G26" s="537">
        <f>'Foglio iniziale da compilare'!D16</f>
        <v>0</v>
      </c>
      <c r="H26" s="212"/>
      <c r="I26" s="188"/>
      <c r="J26" s="188"/>
    </row>
    <row r="27" spans="1:12" ht="17.45" customHeight="1">
      <c r="A27" s="191"/>
      <c r="B27" s="191"/>
      <c r="C27" s="213" t="s">
        <v>16</v>
      </c>
      <c r="D27" s="639">
        <f>'Foglio iniziale da compilare'!D17</f>
        <v>0</v>
      </c>
      <c r="E27" s="639"/>
      <c r="F27" s="469" t="s">
        <v>248</v>
      </c>
      <c r="G27" s="83" t="s">
        <v>249</v>
      </c>
      <c r="H27" s="212"/>
      <c r="I27" s="188"/>
      <c r="J27" s="188"/>
    </row>
    <row r="28" spans="1:12" ht="12.2" customHeight="1">
      <c r="A28" s="191"/>
      <c r="B28" s="191"/>
      <c r="C28" s="188"/>
      <c r="D28" s="188"/>
      <c r="E28" s="188"/>
      <c r="F28" s="214" t="s">
        <v>250</v>
      </c>
      <c r="G28" s="187"/>
      <c r="H28" s="192"/>
      <c r="I28" s="188"/>
      <c r="J28" s="188"/>
    </row>
    <row r="29" spans="1:12" s="200" customFormat="1" ht="17.45" customHeight="1">
      <c r="A29" s="215"/>
      <c r="B29" s="215"/>
      <c r="C29" s="211" t="s">
        <v>246</v>
      </c>
      <c r="D29" s="638">
        <f>'Foglio iniziale da compilare'!E15</f>
        <v>0</v>
      </c>
      <c r="E29" s="638"/>
      <c r="F29" s="211" t="s">
        <v>247</v>
      </c>
      <c r="G29" s="537">
        <f>'Foglio iniziale da compilare'!E16</f>
        <v>0</v>
      </c>
      <c r="H29" s="212"/>
      <c r="I29" s="193"/>
      <c r="J29" s="193"/>
    </row>
    <row r="30" spans="1:12" s="200" customFormat="1" ht="17.45" customHeight="1">
      <c r="A30" s="215"/>
      <c r="B30" s="215"/>
      <c r="C30" s="213" t="s">
        <v>16</v>
      </c>
      <c r="D30" s="639">
        <f>'Foglio iniziale da compilare'!E17</f>
        <v>0</v>
      </c>
      <c r="E30" s="639"/>
      <c r="F30" s="469" t="s">
        <v>248</v>
      </c>
      <c r="G30" s="83" t="s">
        <v>251</v>
      </c>
      <c r="H30" s="212"/>
      <c r="I30" s="193"/>
      <c r="J30" s="193"/>
    </row>
    <row r="31" spans="1:12" ht="12.2" customHeight="1">
      <c r="A31" s="191"/>
      <c r="B31" s="191"/>
      <c r="C31" s="189"/>
      <c r="D31" s="189"/>
      <c r="E31" s="188"/>
      <c r="F31" s="214" t="s">
        <v>250</v>
      </c>
      <c r="G31" s="187"/>
      <c r="H31" s="192"/>
      <c r="I31" s="188"/>
      <c r="J31" s="188"/>
    </row>
    <row r="32" spans="1:12" s="196" customFormat="1" ht="17.45" customHeight="1">
      <c r="A32" s="201"/>
      <c r="B32" s="201"/>
      <c r="E32" s="216"/>
      <c r="F32" s="217"/>
      <c r="G32" s="204"/>
      <c r="H32" s="203"/>
      <c r="I32" s="204"/>
      <c r="J32" s="193"/>
      <c r="K32" s="200"/>
      <c r="L32" s="200"/>
    </row>
    <row r="33" spans="1:12">
      <c r="A33" s="191"/>
      <c r="B33" s="191"/>
      <c r="C33" s="189"/>
      <c r="D33" s="189"/>
      <c r="E33" s="188"/>
      <c r="F33" s="188"/>
      <c r="G33" s="188"/>
      <c r="H33" s="192"/>
      <c r="I33" s="188"/>
      <c r="J33" s="188"/>
    </row>
    <row r="34" spans="1:12" ht="15" customHeight="1">
      <c r="A34" s="191"/>
      <c r="B34" s="191"/>
      <c r="C34" s="189"/>
      <c r="D34" s="218" t="s">
        <v>252</v>
      </c>
      <c r="E34" s="218" t="s">
        <v>8</v>
      </c>
      <c r="F34" s="542">
        <f>'Foglio iniziale da compilare'!D10</f>
        <v>0</v>
      </c>
      <c r="G34" s="188"/>
      <c r="H34" s="192"/>
      <c r="I34" s="188"/>
      <c r="J34" s="188"/>
    </row>
    <row r="35" spans="1:12" ht="15" customHeight="1">
      <c r="A35" s="191"/>
      <c r="B35" s="191"/>
      <c r="C35" s="189"/>
      <c r="D35" s="189"/>
      <c r="E35" s="218" t="s">
        <v>253</v>
      </c>
      <c r="F35" s="538">
        <f>'Foglio iniziale da compilare'!D19</f>
        <v>0</v>
      </c>
      <c r="G35" s="188"/>
      <c r="H35" s="192"/>
      <c r="I35" s="188"/>
      <c r="J35" s="188"/>
    </row>
    <row r="36" spans="1:12" ht="15" customHeight="1">
      <c r="A36" s="191"/>
      <c r="B36" s="191"/>
      <c r="C36" s="189"/>
      <c r="D36" s="189"/>
      <c r="E36" s="218" t="s">
        <v>9</v>
      </c>
      <c r="F36" s="538">
        <f>'Foglio iniziale da compilare'!D11</f>
        <v>0</v>
      </c>
      <c r="G36" s="188"/>
      <c r="H36" s="192"/>
      <c r="I36" s="188"/>
      <c r="J36" s="188"/>
    </row>
    <row r="37" spans="1:12" ht="15" customHeight="1">
      <c r="A37" s="191"/>
      <c r="B37" s="191"/>
      <c r="C37" s="189"/>
      <c r="D37" s="189"/>
      <c r="E37" s="218" t="s">
        <v>10</v>
      </c>
      <c r="F37" s="538">
        <f>'Foglio iniziale da compilare'!D12</f>
        <v>0</v>
      </c>
      <c r="G37" s="188"/>
      <c r="H37" s="192"/>
      <c r="I37" s="188"/>
      <c r="J37" s="188"/>
    </row>
    <row r="38" spans="1:12" ht="15" customHeight="1">
      <c r="A38" s="191"/>
      <c r="B38" s="191"/>
      <c r="C38" s="189"/>
      <c r="D38" s="189"/>
      <c r="E38" s="218" t="s">
        <v>11</v>
      </c>
      <c r="F38" s="538">
        <f>'Foglio iniziale da compilare'!D13</f>
        <v>0</v>
      </c>
      <c r="G38" s="188"/>
      <c r="H38" s="192"/>
      <c r="I38" s="188"/>
      <c r="J38" s="188"/>
    </row>
    <row r="39" spans="1:12">
      <c r="A39" s="191"/>
      <c r="B39" s="191"/>
      <c r="C39" s="189"/>
      <c r="D39" s="189"/>
      <c r="E39" s="188"/>
      <c r="F39" s="188"/>
      <c r="G39" s="188"/>
      <c r="H39" s="192"/>
      <c r="I39" s="188"/>
      <c r="J39" s="188"/>
    </row>
    <row r="40" spans="1:12" ht="9" customHeight="1">
      <c r="A40" s="191"/>
      <c r="B40" s="191"/>
      <c r="C40" s="189"/>
      <c r="D40" s="189"/>
      <c r="E40" s="188"/>
      <c r="F40" s="188"/>
      <c r="G40" s="188"/>
      <c r="H40" s="192"/>
      <c r="I40" s="188"/>
      <c r="J40" s="188"/>
    </row>
    <row r="41" spans="1:12">
      <c r="A41" s="191"/>
      <c r="B41" s="191"/>
      <c r="C41" s="188" t="s">
        <v>526</v>
      </c>
      <c r="D41" s="189"/>
      <c r="E41" s="188"/>
      <c r="F41" s="220" t="s">
        <v>254</v>
      </c>
      <c r="G41" s="188"/>
      <c r="H41" s="192"/>
      <c r="I41" s="188"/>
      <c r="J41" s="188"/>
    </row>
    <row r="42" spans="1:12">
      <c r="A42" s="191"/>
      <c r="B42" s="191"/>
      <c r="C42" s="308"/>
      <c r="D42" s="189"/>
      <c r="E42" s="188"/>
      <c r="F42" s="188"/>
      <c r="G42" s="188"/>
      <c r="H42" s="192"/>
      <c r="I42" s="188"/>
      <c r="J42" s="188"/>
    </row>
    <row r="43" spans="1:12">
      <c r="A43" s="191"/>
      <c r="B43" s="191"/>
      <c r="C43" s="189"/>
      <c r="D43" s="189"/>
      <c r="E43" s="188"/>
      <c r="F43" s="221" t="s">
        <v>255</v>
      </c>
      <c r="G43" s="510"/>
      <c r="H43" s="192"/>
      <c r="I43" s="188"/>
      <c r="J43" s="188"/>
    </row>
    <row r="44" spans="1:12" ht="10.5" customHeight="1">
      <c r="A44" s="191"/>
      <c r="B44" s="191"/>
      <c r="C44" s="189"/>
      <c r="D44" s="189"/>
      <c r="E44" s="188"/>
      <c r="F44" s="188"/>
      <c r="G44" s="188"/>
      <c r="H44" s="192"/>
      <c r="I44" s="188"/>
      <c r="J44" s="188"/>
    </row>
    <row r="45" spans="1:12" s="196" customFormat="1" ht="12.75">
      <c r="A45" s="201"/>
      <c r="B45" s="201"/>
      <c r="C45" s="136" t="s">
        <v>256</v>
      </c>
      <c r="D45" s="136">
        <f>'Foglio iniziale da compilare'!D8</f>
        <v>0</v>
      </c>
      <c r="E45" s="204"/>
      <c r="F45" s="222" t="s">
        <v>257</v>
      </c>
      <c r="G45" s="222"/>
      <c r="H45" s="203"/>
      <c r="I45" s="204"/>
      <c r="J45" s="193"/>
      <c r="K45" s="200"/>
      <c r="L45" s="200"/>
    </row>
    <row r="46" spans="1:12" s="196" customFormat="1" ht="12.75">
      <c r="A46" s="201"/>
      <c r="B46" s="201"/>
      <c r="E46" s="204"/>
      <c r="F46" s="222" t="s">
        <v>258</v>
      </c>
      <c r="G46" s="222"/>
      <c r="H46" s="203"/>
      <c r="I46" s="204"/>
      <c r="J46" s="193"/>
      <c r="K46" s="200"/>
      <c r="L46" s="200"/>
    </row>
    <row r="47" spans="1:12" ht="12.2" customHeight="1">
      <c r="A47" s="191"/>
      <c r="B47" s="191"/>
      <c r="C47" s="223" t="s">
        <v>259</v>
      </c>
      <c r="D47" s="189"/>
      <c r="E47" s="188"/>
      <c r="F47" s="188"/>
      <c r="G47" s="188"/>
      <c r="H47" s="192"/>
      <c r="I47" s="188"/>
      <c r="J47" s="188"/>
    </row>
    <row r="48" spans="1:12">
      <c r="A48" s="191"/>
      <c r="B48" s="191"/>
      <c r="C48" s="204" t="s">
        <v>260</v>
      </c>
      <c r="D48" s="189"/>
      <c r="E48" s="188"/>
      <c r="F48" s="221" t="s">
        <v>261</v>
      </c>
      <c r="G48" s="510"/>
      <c r="H48" s="192"/>
      <c r="I48" s="188"/>
      <c r="J48" s="188"/>
    </row>
    <row r="49" spans="1:10">
      <c r="A49" s="191"/>
      <c r="B49" s="191"/>
      <c r="C49" s="193" t="s">
        <v>262</v>
      </c>
      <c r="D49" s="189"/>
      <c r="E49" s="78">
        <f>'Foglio iniziale da compilare'!D24+90</f>
        <v>45747</v>
      </c>
      <c r="F49" s="188"/>
      <c r="G49" s="188"/>
      <c r="H49" s="192"/>
      <c r="I49" s="188"/>
      <c r="J49" s="188"/>
    </row>
    <row r="50" spans="1:10" ht="15" customHeight="1">
      <c r="A50" s="191"/>
      <c r="B50" s="191"/>
      <c r="C50" s="224" t="s">
        <v>525</v>
      </c>
      <c r="D50" s="189"/>
      <c r="E50" s="188"/>
      <c r="F50" s="221" t="s">
        <v>261</v>
      </c>
      <c r="G50" s="510"/>
      <c r="H50" s="192"/>
      <c r="I50" s="188"/>
      <c r="J50" s="188"/>
    </row>
    <row r="51" spans="1:10">
      <c r="A51" s="191"/>
      <c r="B51" s="191"/>
      <c r="D51" s="189"/>
      <c r="E51" s="188"/>
      <c r="F51" s="188"/>
      <c r="G51" s="188"/>
      <c r="H51" s="192"/>
      <c r="I51" s="188"/>
      <c r="J51" s="188"/>
    </row>
    <row r="52" spans="1:10" ht="14.25" customHeight="1">
      <c r="A52" s="191"/>
      <c r="B52" s="191"/>
      <c r="C52" s="189"/>
      <c r="D52" s="189"/>
      <c r="E52" s="188"/>
      <c r="F52" s="221" t="s">
        <v>261</v>
      </c>
      <c r="G52" s="510"/>
      <c r="H52" s="192"/>
      <c r="I52" s="188"/>
      <c r="J52" s="188"/>
    </row>
    <row r="53" spans="1:10" ht="14.25" customHeight="1">
      <c r="A53" s="191"/>
      <c r="B53" s="191"/>
      <c r="C53" s="189"/>
      <c r="D53" s="189"/>
      <c r="E53" s="188"/>
      <c r="F53" s="575"/>
      <c r="G53" s="575"/>
      <c r="H53" s="192"/>
      <c r="I53" s="188"/>
      <c r="J53" s="188"/>
    </row>
    <row r="54" spans="1:10" ht="14.25" customHeight="1">
      <c r="A54" s="576"/>
      <c r="B54" s="576"/>
      <c r="C54" s="208"/>
      <c r="D54" s="208"/>
      <c r="E54" s="574"/>
      <c r="F54" s="574"/>
      <c r="G54" s="574"/>
      <c r="H54" s="577"/>
      <c r="I54" s="188"/>
      <c r="J54" s="188"/>
    </row>
    <row r="55" spans="1:10">
      <c r="A55" s="189"/>
      <c r="B55" s="189"/>
      <c r="C55" s="189"/>
      <c r="D55" s="189"/>
      <c r="E55" s="188"/>
      <c r="F55" s="188"/>
      <c r="G55" s="188"/>
      <c r="H55" s="189"/>
      <c r="I55" s="188"/>
    </row>
    <row r="56" spans="1:10">
      <c r="A56" s="189"/>
      <c r="B56" s="189"/>
      <c r="C56" s="189"/>
      <c r="D56" s="189"/>
      <c r="E56" s="188"/>
      <c r="F56" s="188"/>
      <c r="G56" s="188"/>
      <c r="H56" s="189"/>
      <c r="I56" s="188"/>
    </row>
    <row r="57" spans="1:10">
      <c r="A57" s="189"/>
      <c r="B57" s="189"/>
      <c r="C57" s="189"/>
      <c r="D57" s="189"/>
      <c r="E57" s="188"/>
      <c r="F57" s="188"/>
      <c r="G57" s="188"/>
      <c r="H57" s="189"/>
      <c r="I57" s="188"/>
    </row>
    <row r="58" spans="1:10">
      <c r="A58" s="189"/>
      <c r="B58" s="189"/>
      <c r="C58" s="189"/>
      <c r="D58" s="189"/>
      <c r="E58" s="188"/>
      <c r="F58" s="188"/>
      <c r="G58" s="188"/>
      <c r="H58" s="189"/>
      <c r="I58" s="188"/>
    </row>
    <row r="59" spans="1:10">
      <c r="A59" s="189"/>
      <c r="B59" s="189"/>
      <c r="C59" s="189"/>
      <c r="D59" s="189"/>
      <c r="E59" s="188"/>
      <c r="F59" s="188"/>
      <c r="G59" s="188"/>
      <c r="H59" s="189"/>
      <c r="I59" s="188"/>
    </row>
    <row r="60" spans="1:10">
      <c r="A60" s="189"/>
      <c r="B60" s="189"/>
      <c r="C60" s="189"/>
      <c r="D60" s="189"/>
      <c r="E60" s="188"/>
      <c r="F60" s="188"/>
      <c r="G60" s="188"/>
      <c r="H60" s="189"/>
      <c r="I60" s="188"/>
    </row>
    <row r="61" spans="1:10">
      <c r="A61" s="189"/>
      <c r="B61" s="189"/>
      <c r="C61" s="189"/>
      <c r="D61" s="189"/>
      <c r="E61" s="188"/>
      <c r="F61" s="188"/>
      <c r="G61" s="188"/>
      <c r="H61" s="189"/>
      <c r="I61" s="188"/>
    </row>
    <row r="62" spans="1:10">
      <c r="A62" s="189"/>
      <c r="B62" s="189"/>
      <c r="C62" s="189"/>
      <c r="D62" s="189"/>
      <c r="E62" s="188"/>
      <c r="F62" s="188"/>
      <c r="G62" s="188"/>
      <c r="H62" s="189"/>
      <c r="I62" s="188"/>
    </row>
    <row r="63" spans="1:10">
      <c r="A63" s="189"/>
      <c r="B63" s="189"/>
      <c r="C63" s="189"/>
      <c r="D63" s="189"/>
      <c r="E63" s="188"/>
      <c r="F63" s="188"/>
      <c r="G63" s="188"/>
      <c r="H63" s="189"/>
      <c r="I63" s="188"/>
    </row>
    <row r="64" spans="1:10">
      <c r="A64" s="189"/>
      <c r="B64" s="189"/>
      <c r="C64" s="189"/>
      <c r="D64" s="189"/>
      <c r="E64" s="188"/>
      <c r="F64" s="188"/>
      <c r="G64" s="188"/>
      <c r="H64" s="189"/>
      <c r="I64" s="188"/>
    </row>
    <row r="65" spans="5:9">
      <c r="E65" s="188"/>
      <c r="F65" s="188"/>
      <c r="G65" s="188"/>
      <c r="H65" s="189"/>
      <c r="I65" s="188"/>
    </row>
    <row r="66" spans="5:9">
      <c r="E66" s="188"/>
      <c r="F66" s="188"/>
      <c r="G66" s="188"/>
      <c r="H66" s="189"/>
      <c r="I66" s="188"/>
    </row>
    <row r="67" spans="5:9">
      <c r="E67" s="188"/>
      <c r="F67" s="188"/>
      <c r="G67" s="188"/>
      <c r="H67" s="189"/>
      <c r="I67" s="188"/>
    </row>
    <row r="68" spans="5:9">
      <c r="E68" s="188"/>
      <c r="F68" s="188"/>
      <c r="G68" s="188"/>
      <c r="H68" s="189"/>
      <c r="I68" s="188"/>
    </row>
    <row r="69" spans="5:9">
      <c r="E69" s="188"/>
      <c r="F69" s="188"/>
      <c r="G69" s="188"/>
      <c r="H69" s="189"/>
      <c r="I69" s="188"/>
    </row>
    <row r="70" spans="5:9">
      <c r="E70" s="188"/>
      <c r="F70" s="188"/>
      <c r="G70" s="188"/>
      <c r="H70" s="189"/>
      <c r="I70" s="188"/>
    </row>
  </sheetData>
  <sheetProtection formatCells="0" formatColumns="0" formatRows="0"/>
  <mergeCells count="11">
    <mergeCell ref="C1:G1"/>
    <mergeCell ref="C2:G2"/>
    <mergeCell ref="C3:G3"/>
    <mergeCell ref="D22:E22"/>
    <mergeCell ref="D20:E20"/>
    <mergeCell ref="C18:F18"/>
    <mergeCell ref="D26:E26"/>
    <mergeCell ref="D24:E24"/>
    <mergeCell ref="D27:E27"/>
    <mergeCell ref="D29:E29"/>
    <mergeCell ref="D30:E30"/>
  </mergeCells>
  <phoneticPr fontId="0" type="noConversion"/>
  <printOptions horizontalCentered="1"/>
  <pageMargins left="0.23622047244094491" right="0.27559055118110237" top="0.35433070866141736" bottom="0.15748031496062992" header="0.35433070866141736" footer="0.23622047244094491"/>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A1:K28"/>
  <sheetViews>
    <sheetView zoomScaleNormal="100" workbookViewId="0">
      <selection activeCell="E22" sqref="E22"/>
    </sheetView>
  </sheetViews>
  <sheetFormatPr defaultColWidth="9.140625" defaultRowHeight="15"/>
  <cols>
    <col min="1" max="1" width="5.42578125" style="15" customWidth="1"/>
    <col min="2" max="2" width="79.140625" style="15" customWidth="1"/>
    <col min="3" max="3" width="24.42578125" style="15" customWidth="1"/>
    <col min="4" max="4" width="12.85546875" style="225" customWidth="1"/>
    <col min="5" max="5" width="51.140625" style="80" customWidth="1"/>
    <col min="6" max="6" width="6.42578125" style="80" customWidth="1"/>
    <col min="7" max="7" width="33.140625" style="80" customWidth="1"/>
    <col min="8" max="8" width="20.5703125" style="80" customWidth="1"/>
    <col min="9" max="9" width="9.140625" style="80"/>
    <col min="10" max="16384" width="9.140625" style="225"/>
  </cols>
  <sheetData>
    <row r="1" spans="1:11">
      <c r="A1" s="646" t="s">
        <v>263</v>
      </c>
      <c r="B1" s="647"/>
      <c r="C1" s="652" t="str">
        <f>'Foglio iniziale da compilare'!D22&amp;'Foglio iniziale da compilare'!D23</f>
        <v>Anno  2024</v>
      </c>
      <c r="D1" s="227"/>
      <c r="J1" s="227"/>
      <c r="K1" s="227"/>
    </row>
    <row r="2" spans="1:11" ht="13.7" hidden="1" customHeight="1">
      <c r="A2" s="648"/>
      <c r="B2" s="649"/>
      <c r="C2" s="653"/>
      <c r="D2" s="227"/>
      <c r="J2" s="227"/>
      <c r="K2" s="227"/>
    </row>
    <row r="3" spans="1:11" s="226" customFormat="1" ht="27.75" customHeight="1">
      <c r="A3" s="650"/>
      <c r="B3" s="651"/>
      <c r="C3" s="654"/>
      <c r="D3" s="17"/>
      <c r="E3" s="79"/>
      <c r="F3" s="79"/>
      <c r="G3" s="79"/>
      <c r="H3" s="79"/>
      <c r="I3" s="79"/>
      <c r="J3" s="17"/>
      <c r="K3" s="17"/>
    </row>
    <row r="4" spans="1:11" s="226" customFormat="1" ht="40.700000000000003" customHeight="1">
      <c r="A4" s="305"/>
      <c r="B4" s="18"/>
      <c r="C4" s="8" t="s">
        <v>264</v>
      </c>
      <c r="D4" s="17"/>
      <c r="E4" s="79"/>
      <c r="F4" s="79"/>
      <c r="G4" s="79"/>
      <c r="H4" s="79"/>
      <c r="I4" s="79"/>
      <c r="J4" s="17"/>
      <c r="K4" s="17"/>
    </row>
    <row r="5" spans="1:11" ht="29.25" customHeight="1">
      <c r="A5" s="9">
        <v>1</v>
      </c>
      <c r="B5" s="10" t="s">
        <v>265</v>
      </c>
      <c r="C5" s="29">
        <f>SUMIF('Sintesi USCITE ANNO'!$B$4:$B$145,$A5,'Sintesi USCITE ANNO'!$Q$4:$Q$145)</f>
        <v>0</v>
      </c>
      <c r="D5" s="227"/>
      <c r="E5" s="228"/>
      <c r="J5" s="227"/>
      <c r="K5" s="227"/>
    </row>
    <row r="6" spans="1:11" ht="29.25" customHeight="1">
      <c r="A6" s="9">
        <v>2</v>
      </c>
      <c r="B6" s="10" t="s">
        <v>266</v>
      </c>
      <c r="C6" s="29">
        <f>SUMIF('Sintesi USCITE ANNO'!$B$4:$B$145,$A6,'Sintesi USCITE ANNO'!$Q$4:$Q$145)</f>
        <v>0</v>
      </c>
      <c r="D6" s="227"/>
      <c r="J6" s="227"/>
      <c r="K6" s="227"/>
    </row>
    <row r="7" spans="1:11" ht="29.25" customHeight="1">
      <c r="A7" s="9">
        <v>3</v>
      </c>
      <c r="B7" s="10" t="s">
        <v>267</v>
      </c>
      <c r="C7" s="29">
        <f>SUMIF('Sintesi USCITE ANNO'!$B$4:$B$145,$A7,'Sintesi USCITE ANNO'!$Q$4:$Q$145)</f>
        <v>0</v>
      </c>
      <c r="D7" s="227"/>
      <c r="J7" s="227"/>
      <c r="K7" s="227"/>
    </row>
    <row r="8" spans="1:11" ht="29.25" customHeight="1">
      <c r="A8" s="9">
        <v>4</v>
      </c>
      <c r="B8" s="10" t="s">
        <v>268</v>
      </c>
      <c r="C8" s="29">
        <f>SUMIF('Sintesi USCITE ANNO'!$B$4:$B$145,$A8,'Sintesi USCITE ANNO'!$Q$4:$Q$145)</f>
        <v>0</v>
      </c>
      <c r="D8" s="227"/>
      <c r="J8" s="227"/>
      <c r="K8" s="227"/>
    </row>
    <row r="9" spans="1:11" ht="29.25" customHeight="1">
      <c r="A9" s="9">
        <v>5</v>
      </c>
      <c r="B9" s="10" t="s">
        <v>269</v>
      </c>
      <c r="C9" s="29">
        <f>SUMIF('Sintesi USCITE ANNO'!$B$4:$B$145,$A9,'Sintesi USCITE ANNO'!$Q$4:$Q$145)</f>
        <v>0</v>
      </c>
      <c r="D9" s="227"/>
      <c r="J9" s="227"/>
      <c r="K9" s="227"/>
    </row>
    <row r="10" spans="1:11" ht="29.25" customHeight="1">
      <c r="A10" s="9">
        <v>6</v>
      </c>
      <c r="B10" s="11" t="str">
        <f>E10 &amp;F10</f>
        <v>Spese parrocchiali vitto e servizi domestici                                                                                                                                                                   Persone N.° 0</v>
      </c>
      <c r="C10" s="29">
        <f>SUMIF('Sintesi USCITE ANNO'!$B$4:$B$145,$A10,'Sintesi USCITE ANNO'!$Q$4:$Q$145)</f>
        <v>0</v>
      </c>
      <c r="D10" s="227"/>
      <c r="E10" s="613" t="s">
        <v>270</v>
      </c>
      <c r="F10" s="616">
        <f>'Foglio iniziale da compilare'!D21</f>
        <v>0</v>
      </c>
      <c r="J10" s="227"/>
      <c r="K10" s="227"/>
    </row>
    <row r="11" spans="1:11" ht="29.25" customHeight="1">
      <c r="A11" s="9">
        <v>7</v>
      </c>
      <c r="B11" s="11" t="s">
        <v>271</v>
      </c>
      <c r="C11" s="29">
        <f>SUMIF('Sintesi USCITE ANNO'!$B$4:$B$145,$A11,'Sintesi USCITE ANNO'!$Q$4:$Q$145)</f>
        <v>0</v>
      </c>
      <c r="D11" s="227"/>
      <c r="E11" s="614"/>
      <c r="F11" s="614"/>
      <c r="J11" s="227"/>
      <c r="K11" s="227"/>
    </row>
    <row r="12" spans="1:11" ht="29.25" customHeight="1">
      <c r="A12" s="9">
        <v>8</v>
      </c>
      <c r="B12" s="11" t="str">
        <f>E12&amp;F12</f>
        <v>Personale dipendente dell'Ente Parrocchia N°  0</v>
      </c>
      <c r="C12" s="29">
        <f>SUMIF('Sintesi USCITE ANNO'!$B$4:$B$145,$A12,'Sintesi USCITE ANNO'!$Q$4:$Q$145)</f>
        <v>0</v>
      </c>
      <c r="D12" s="227"/>
      <c r="E12" s="615" t="s">
        <v>272</v>
      </c>
      <c r="F12" s="617">
        <f>'Foglio iniziale da compilare'!D20</f>
        <v>0</v>
      </c>
      <c r="J12" s="227"/>
      <c r="K12" s="227"/>
    </row>
    <row r="13" spans="1:11" ht="29.25" customHeight="1">
      <c r="A13" s="9">
        <v>9</v>
      </c>
      <c r="B13" s="11" t="s">
        <v>273</v>
      </c>
      <c r="C13" s="29">
        <f>SUMIF('Sintesi USCITE ANNO'!$B$4:$B$145,$A13,'Sintesi USCITE ANNO'!$Q$4:$Q$145)</f>
        <v>0</v>
      </c>
      <c r="D13" s="227"/>
      <c r="J13" s="227"/>
      <c r="K13" s="227"/>
    </row>
    <row r="14" spans="1:11" ht="29.25" customHeight="1">
      <c r="A14" s="9">
        <v>10</v>
      </c>
      <c r="B14" s="11" t="s">
        <v>274</v>
      </c>
      <c r="C14" s="29">
        <f>SUMIF('Sintesi USCITE ANNO'!$B$4:$B$145,$A14,'Sintesi USCITE ANNO'!$Q$4:$Q$145)</f>
        <v>0</v>
      </c>
      <c r="D14" s="227"/>
      <c r="J14" s="227"/>
      <c r="K14" s="227"/>
    </row>
    <row r="15" spans="1:11" ht="29.25" customHeight="1">
      <c r="A15" s="9">
        <v>11</v>
      </c>
      <c r="B15" s="11" t="s">
        <v>275</v>
      </c>
      <c r="C15" s="29">
        <f>SUMIF('Sintesi USCITE ANNO'!$B$4:$B$145,$A15,'Sintesi USCITE ANNO'!$Q$4:$Q$145)</f>
        <v>0</v>
      </c>
      <c r="D15" s="227"/>
      <c r="J15" s="227"/>
      <c r="K15" s="227"/>
    </row>
    <row r="16" spans="1:11" ht="29.25" customHeight="1">
      <c r="A16" s="9">
        <v>12</v>
      </c>
      <c r="B16" s="11" t="s">
        <v>276</v>
      </c>
      <c r="C16" s="29">
        <f>SUMIF('Sintesi USCITE ANNO'!$B$4:$B$145,$A16,'Sintesi USCITE ANNO'!$Q$4:$Q$145)</f>
        <v>0</v>
      </c>
      <c r="D16" s="227"/>
      <c r="J16" s="227"/>
      <c r="K16" s="227"/>
    </row>
    <row r="17" spans="1:11" ht="29.25" customHeight="1">
      <c r="A17" s="9">
        <v>13</v>
      </c>
      <c r="B17" s="11" t="s">
        <v>277</v>
      </c>
      <c r="C17" s="29">
        <f>SUMIF('Sintesi USCITE ANNO'!$B$4:$B$145,$A17,'Sintesi USCITE ANNO'!$Q$4:$Q$145)</f>
        <v>0</v>
      </c>
      <c r="D17" s="227"/>
      <c r="J17" s="227"/>
      <c r="K17" s="227"/>
    </row>
    <row r="18" spans="1:11" ht="28.5" customHeight="1">
      <c r="A18" s="9">
        <v>14</v>
      </c>
      <c r="B18" s="10" t="s">
        <v>278</v>
      </c>
      <c r="C18" s="29">
        <f>SUMIF('Sintesi USCITE ANNO'!$B$4:$B$145,$A18,'Sintesi USCITE ANNO'!$Q$4:$Q$145)</f>
        <v>0</v>
      </c>
      <c r="D18" s="227"/>
      <c r="J18" s="227"/>
      <c r="K18" s="227"/>
    </row>
    <row r="19" spans="1:11" ht="28.5" customHeight="1">
      <c r="A19" s="9">
        <v>15</v>
      </c>
      <c r="B19" s="11" t="str">
        <f>E19&amp; F19 &amp; G19  &amp;   H19 &amp;I19</f>
        <v>Interventi autorizzati di natura straordinaria: quota pagata nel 2024                             (importo  autorizzazione € 0)</v>
      </c>
      <c r="C19" s="29">
        <f>SUMIF('Sintesi USCITE ANNO'!$B$4:$B$145,$A19,'Sintesi USCITE ANNO'!$Q$4:$Q$145)</f>
        <v>0</v>
      </c>
      <c r="D19" s="227"/>
      <c r="E19" s="613" t="s">
        <v>279</v>
      </c>
      <c r="F19" s="17">
        <f>'Foglio iniziale da compilare'!D23</f>
        <v>2024</v>
      </c>
      <c r="G19" s="615" t="s">
        <v>280</v>
      </c>
      <c r="H19" s="229">
        <f>'Foglio iniziale da compilare'!D39</f>
        <v>0</v>
      </c>
      <c r="I19" s="182" t="s">
        <v>281</v>
      </c>
      <c r="J19" s="227"/>
      <c r="K19" s="227"/>
    </row>
    <row r="20" spans="1:11" ht="28.5" customHeight="1">
      <c r="A20" s="9">
        <v>16</v>
      </c>
      <c r="B20" s="12" t="s">
        <v>282</v>
      </c>
      <c r="C20" s="29">
        <f>SUMIF('Sintesi USCITE ANNO'!$B$4:$B$145,$A20,'Sintesi USCITE ANNO'!$Q$4:$Q$145)</f>
        <v>0</v>
      </c>
      <c r="D20" s="227"/>
      <c r="E20" s="227"/>
      <c r="F20" s="227"/>
      <c r="G20" s="227"/>
      <c r="J20" s="227"/>
      <c r="K20" s="227"/>
    </row>
    <row r="21" spans="1:11" ht="28.5" customHeight="1">
      <c r="A21" s="9">
        <v>17</v>
      </c>
      <c r="B21" s="12" t="s">
        <v>283</v>
      </c>
      <c r="C21" s="29">
        <f>SUMIF('Sintesi USCITE ANNO'!$B$4:$B$145,$A21,'Sintesi USCITE ANNO'!$Q$4:$Q$145)</f>
        <v>0</v>
      </c>
      <c r="D21" s="227"/>
      <c r="E21" s="227"/>
      <c r="F21" s="227"/>
      <c r="G21" s="227"/>
      <c r="J21" s="227"/>
      <c r="K21" s="227"/>
    </row>
    <row r="22" spans="1:11" ht="28.5" customHeight="1">
      <c r="A22" s="9">
        <v>18</v>
      </c>
      <c r="B22" s="539" t="str">
        <f>E22 &amp;F19</f>
        <v>Alla Diocesi: 2%  (entrate ordinarie)                                                                                 versato nell'anno 2024</v>
      </c>
      <c r="C22" s="29">
        <f>SUMIF('Sintesi USCITE ANNO'!$B$4:$B$145,$A22,'Sintesi USCITE ANNO'!$Q$4:$Q$145)</f>
        <v>0</v>
      </c>
      <c r="D22" s="227"/>
      <c r="E22" s="613" t="s">
        <v>527</v>
      </c>
      <c r="F22" s="17"/>
      <c r="G22" s="227"/>
      <c r="J22" s="227"/>
      <c r="K22" s="227"/>
    </row>
    <row r="23" spans="1:11" ht="28.5" customHeight="1">
      <c r="A23" s="9">
        <v>19</v>
      </c>
      <c r="B23" s="539" t="str">
        <f>E23&amp;F19</f>
        <v>Alla Diocesi: 10% (entrate affitti immobiliari parrocchiali)                                                                      versato nell'anno 2024</v>
      </c>
      <c r="C23" s="29">
        <f>SUMIF('Sintesi USCITE ANNO'!$B$4:$B$145,$A23,'Sintesi USCITE ANNO'!$Q$4:$Q$145)</f>
        <v>0</v>
      </c>
      <c r="D23" s="227"/>
      <c r="E23" s="613" t="s">
        <v>528</v>
      </c>
      <c r="F23" s="227"/>
      <c r="G23" s="227"/>
      <c r="J23" s="227"/>
      <c r="K23" s="227"/>
    </row>
    <row r="24" spans="1:11" ht="28.5" customHeight="1">
      <c r="A24" s="9">
        <v>20</v>
      </c>
      <c r="B24" s="11" t="str">
        <f>E24&amp;F19</f>
        <v>Alla Diocesi: 10%  (su entrate per eredità  o vendite  immobiliari) versato nell'anno 2024</v>
      </c>
      <c r="C24" s="29">
        <f>SUMIF('Sintesi USCITE ANNO'!$B$4:$B$145,$A24,'Sintesi USCITE ANNO'!$Q$4:$Q$145)</f>
        <v>0</v>
      </c>
      <c r="D24" s="227"/>
      <c r="E24" s="613" t="s">
        <v>529</v>
      </c>
      <c r="F24" s="227"/>
      <c r="G24" s="227"/>
      <c r="J24" s="227"/>
      <c r="K24" s="227"/>
    </row>
    <row r="25" spans="1:11" ht="28.5" customHeight="1">
      <c r="A25" s="9">
        <v>21</v>
      </c>
      <c r="B25" s="11" t="s">
        <v>284</v>
      </c>
      <c r="C25" s="29">
        <f>SUMIF('Sintesi USCITE ANNO'!$B$4:$B$145,$A25,'Sintesi USCITE ANNO'!$Q$4:$Q$145)</f>
        <v>0</v>
      </c>
      <c r="D25" s="227"/>
      <c r="J25" s="227"/>
      <c r="K25" s="227"/>
    </row>
    <row r="26" spans="1:11" ht="28.5" customHeight="1" thickBot="1">
      <c r="A26" s="9">
        <v>22</v>
      </c>
      <c r="B26" s="539" t="s">
        <v>285</v>
      </c>
      <c r="C26" s="29">
        <f>SUMIF('Sintesi USCITE ANNO'!$B$4:$B$145,$A26,'Sintesi USCITE ANNO'!$Q$4:$Q$145)</f>
        <v>0</v>
      </c>
      <c r="D26" s="227"/>
      <c r="J26" s="227"/>
      <c r="K26" s="227"/>
    </row>
    <row r="27" spans="1:11" ht="28.5" customHeight="1" thickBot="1">
      <c r="A27" s="13"/>
      <c r="B27" s="14" t="str">
        <f>'Foglio iniziale da compilare'!D44</f>
        <v>TOTALE USCITE ANNO - 2024   €</v>
      </c>
      <c r="C27" s="30">
        <f>SUM(C5:C26)</f>
        <v>0</v>
      </c>
      <c r="D27" s="227"/>
      <c r="J27" s="227"/>
      <c r="K27" s="227"/>
    </row>
    <row r="28" spans="1:11" ht="11.25" customHeight="1" thickTop="1">
      <c r="A28" s="19"/>
      <c r="B28" s="20"/>
      <c r="C28" s="21"/>
      <c r="D28" s="227"/>
      <c r="J28" s="227"/>
      <c r="K28" s="227"/>
    </row>
  </sheetData>
  <sheetProtection password="FCB1" sheet="1" formatCells="0" formatColumns="0" formatRows="0"/>
  <mergeCells count="2">
    <mergeCell ref="A1:B3"/>
    <mergeCell ref="C1:C3"/>
  </mergeCells>
  <phoneticPr fontId="0" type="noConversion"/>
  <printOptions horizontalCentered="1"/>
  <pageMargins left="0.15748031496062992" right="0.11811023622047245" top="0.70866141732283472" bottom="0.6692913385826772" header="0.51181102362204722" footer="0.51181102362204722"/>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A1:N36"/>
  <sheetViews>
    <sheetView topLeftCell="A19" zoomScaleNormal="100" workbookViewId="0">
      <selection activeCell="D4" sqref="D4"/>
    </sheetView>
  </sheetViews>
  <sheetFormatPr defaultColWidth="9.140625" defaultRowHeight="15"/>
  <cols>
    <col min="1" max="1" width="5.42578125" style="2" customWidth="1"/>
    <col min="2" max="2" width="62.140625" style="2" customWidth="1"/>
    <col min="3" max="3" width="26.140625" style="4" customWidth="1"/>
    <col min="4" max="4" width="12.85546875" style="280" customWidth="1"/>
    <col min="5" max="5" width="76.42578125" style="280" customWidth="1"/>
    <col min="6" max="7" width="9.42578125" style="280" bestFit="1" customWidth="1"/>
    <col min="8" max="8" width="9.140625" style="280"/>
    <col min="9" max="16384" width="9.140625" style="2"/>
  </cols>
  <sheetData>
    <row r="1" spans="1:9" ht="33.75" customHeight="1">
      <c r="A1" s="655" t="s">
        <v>286</v>
      </c>
      <c r="B1" s="656"/>
      <c r="C1" s="283" t="str">
        <f>'Foglio iniziale da compilare'!D22&amp;'Foglio iniziale da compilare'!D23</f>
        <v>Anno  2024</v>
      </c>
      <c r="I1" s="4"/>
    </row>
    <row r="2" spans="1:9" ht="29.25" customHeight="1">
      <c r="A2" s="578"/>
      <c r="B2" s="579"/>
      <c r="C2" s="8" t="s">
        <v>58</v>
      </c>
      <c r="I2" s="4"/>
    </row>
    <row r="3" spans="1:9" ht="28.5" customHeight="1">
      <c r="A3" s="284" t="s">
        <v>287</v>
      </c>
      <c r="B3" s="11" t="s">
        <v>288</v>
      </c>
      <c r="C3" s="285">
        <f>SUMIF('Sintesi ENTRATE ANNO'!$B$5:$B$107,A3,'Sintesi ENTRATE ANNO'!$Q$5:$Q$107)</f>
        <v>0</v>
      </c>
      <c r="D3" s="161"/>
      <c r="E3" s="162"/>
      <c r="F3" s="162"/>
      <c r="G3" s="162"/>
      <c r="H3" s="162"/>
      <c r="I3" s="22"/>
    </row>
    <row r="4" spans="1:9" ht="28.5" customHeight="1">
      <c r="A4" s="284" t="s">
        <v>289</v>
      </c>
      <c r="B4" s="11" t="s">
        <v>290</v>
      </c>
      <c r="C4" s="285">
        <f>SUMIF('Sintesi ENTRATE ANNO'!$B$5:$B$107,A4,'Sintesi ENTRATE ANNO'!$Q$5:$Q$107)</f>
        <v>0</v>
      </c>
      <c r="D4" s="161"/>
      <c r="E4" s="162"/>
      <c r="F4" s="162"/>
      <c r="G4" s="162"/>
      <c r="H4" s="162"/>
      <c r="I4" s="22"/>
    </row>
    <row r="5" spans="1:9" ht="28.5" customHeight="1">
      <c r="A5" s="284" t="s">
        <v>291</v>
      </c>
      <c r="B5" s="11" t="s">
        <v>292</v>
      </c>
      <c r="C5" s="285">
        <f>SUMIF('Sintesi ENTRATE ANNO'!$B$5:$B$107,A5,'Sintesi ENTRATE ANNO'!$Q$5:$Q$107)</f>
        <v>0</v>
      </c>
      <c r="D5" s="161"/>
      <c r="E5" s="163"/>
      <c r="F5" s="162"/>
      <c r="G5" s="162"/>
      <c r="H5" s="162"/>
      <c r="I5" s="22"/>
    </row>
    <row r="6" spans="1:9" ht="28.5" customHeight="1">
      <c r="A6" s="284" t="s">
        <v>293</v>
      </c>
      <c r="B6" s="11" t="s">
        <v>294</v>
      </c>
      <c r="C6" s="285">
        <f>SUMIF('Sintesi ENTRATE ANNO'!$B$5:$B$107,A6,'Sintesi ENTRATE ANNO'!$Q$5:$Q$107)</f>
        <v>0</v>
      </c>
      <c r="D6" s="161"/>
      <c r="E6" s="657"/>
      <c r="F6" s="657"/>
      <c r="G6" s="657"/>
      <c r="H6" s="657"/>
      <c r="I6" s="657"/>
    </row>
    <row r="7" spans="1:9" ht="30.2" customHeight="1">
      <c r="A7" s="284" t="s">
        <v>295</v>
      </c>
      <c r="B7" s="213" t="s">
        <v>296</v>
      </c>
      <c r="C7" s="285">
        <f>SUMIF('Sintesi ENTRATE ANNO'!$B$5:$B$107,A7,'Sintesi ENTRATE ANNO'!$Q$5:$Q$107)</f>
        <v>0</v>
      </c>
      <c r="D7" s="161"/>
      <c r="E7" s="162"/>
      <c r="F7" s="162"/>
      <c r="G7" s="162"/>
      <c r="H7" s="162"/>
      <c r="I7" s="22"/>
    </row>
    <row r="8" spans="1:9" ht="28.5" customHeight="1">
      <c r="A8" s="284" t="s">
        <v>297</v>
      </c>
      <c r="B8" s="12" t="s">
        <v>298</v>
      </c>
      <c r="C8" s="285">
        <f>SUMIF('Sintesi ENTRATE ANNO'!$B$5:$B$107,A8,'Sintesi ENTRATE ANNO'!$Q$5:$Q$107)</f>
        <v>0</v>
      </c>
      <c r="D8" s="161"/>
      <c r="E8" s="657"/>
      <c r="F8" s="657"/>
      <c r="G8" s="657"/>
      <c r="H8" s="657"/>
      <c r="I8" s="657"/>
    </row>
    <row r="9" spans="1:9" ht="28.5" customHeight="1">
      <c r="A9" s="284" t="s">
        <v>299</v>
      </c>
      <c r="B9" s="11" t="s">
        <v>300</v>
      </c>
      <c r="C9" s="285">
        <f>SUMIF('Sintesi ENTRATE ANNO'!$B$5:$B$107,A9,'Sintesi ENTRATE ANNO'!$Q$5:$Q$107)</f>
        <v>0</v>
      </c>
      <c r="D9" s="161"/>
      <c r="E9" s="162"/>
      <c r="F9" s="164"/>
      <c r="G9" s="164"/>
      <c r="H9" s="164"/>
      <c r="I9" s="22"/>
    </row>
    <row r="10" spans="1:9" ht="28.5" customHeight="1">
      <c r="A10" s="284" t="s">
        <v>301</v>
      </c>
      <c r="B10" s="213" t="s">
        <v>302</v>
      </c>
      <c r="C10" s="285">
        <f>SUMIF('Sintesi ENTRATE ANNO'!$B$5:$B$107,A10,'Sintesi ENTRATE ANNO'!$Q$5:$Q$107)</f>
        <v>0</v>
      </c>
      <c r="D10" s="161"/>
      <c r="E10" s="163"/>
      <c r="F10" s="162"/>
      <c r="G10" s="162"/>
      <c r="H10" s="162"/>
      <c r="I10" s="22"/>
    </row>
    <row r="11" spans="1:9" ht="28.5" customHeight="1">
      <c r="A11" s="284" t="s">
        <v>303</v>
      </c>
      <c r="B11" s="286" t="s">
        <v>304</v>
      </c>
      <c r="C11" s="285">
        <f>SUMIF('Sintesi ENTRATE ANNO'!$B$5:$B$107,A11,'Sintesi ENTRATE ANNO'!$Q$5:$Q$107)</f>
        <v>0</v>
      </c>
      <c r="D11" s="161"/>
      <c r="E11" s="162"/>
      <c r="F11" s="164"/>
      <c r="G11" s="164"/>
      <c r="H11" s="164"/>
      <c r="I11" s="23"/>
    </row>
    <row r="12" spans="1:9" ht="28.5" customHeight="1">
      <c r="A12" s="284" t="s">
        <v>305</v>
      </c>
      <c r="B12" s="286" t="s">
        <v>306</v>
      </c>
      <c r="C12" s="285">
        <f>SUMIF('Sintesi ENTRATE ANNO'!$B$5:$B$107,A12,'Sintesi ENTRATE ANNO'!$Q$5:$Q$107)</f>
        <v>0</v>
      </c>
      <c r="D12" s="161"/>
      <c r="E12" s="657"/>
      <c r="F12" s="657"/>
      <c r="G12" s="657"/>
      <c r="H12" s="657"/>
      <c r="I12" s="657"/>
    </row>
    <row r="13" spans="1:9" ht="28.5" customHeight="1">
      <c r="A13" s="284" t="s">
        <v>307</v>
      </c>
      <c r="B13" s="11" t="s">
        <v>308</v>
      </c>
      <c r="C13" s="285">
        <f>SUMIF('Sintesi ENTRATE ANNO'!$B$5:$B$107,A13,'Sintesi ENTRATE ANNO'!$Q$5:$Q$107)</f>
        <v>0</v>
      </c>
      <c r="D13" s="161"/>
      <c r="E13" s="162"/>
      <c r="F13" s="162"/>
      <c r="G13" s="162"/>
      <c r="H13" s="162"/>
      <c r="I13" s="23"/>
    </row>
    <row r="14" spans="1:9" ht="28.5" customHeight="1">
      <c r="A14" s="284" t="s">
        <v>309</v>
      </c>
      <c r="B14" s="11" t="s">
        <v>310</v>
      </c>
      <c r="C14" s="285">
        <f>SUMIF('Sintesi ENTRATE ANNO'!$B$5:$B$107,A14,'Sintesi ENTRATE ANNO'!$Q$5:$Q$107)</f>
        <v>0</v>
      </c>
      <c r="D14" s="161"/>
      <c r="E14" s="162"/>
      <c r="F14" s="162"/>
      <c r="G14" s="162"/>
      <c r="H14" s="162"/>
      <c r="I14" s="22"/>
    </row>
    <row r="15" spans="1:9" ht="28.5" customHeight="1">
      <c r="A15" s="284" t="s">
        <v>311</v>
      </c>
      <c r="B15" s="11" t="s">
        <v>312</v>
      </c>
      <c r="C15" s="285">
        <f>SUMIF('Sintesi ENTRATE ANNO'!$B$5:$B$107,A15,'Sintesi ENTRATE ANNO'!$Q$5:$Q$107)</f>
        <v>0</v>
      </c>
      <c r="D15" s="161"/>
      <c r="E15" s="162"/>
      <c r="F15" s="162"/>
      <c r="G15" s="162"/>
      <c r="H15" s="162"/>
      <c r="I15" s="22"/>
    </row>
    <row r="16" spans="1:9" ht="28.5" customHeight="1">
      <c r="A16" s="284" t="s">
        <v>313</v>
      </c>
      <c r="B16" s="539" t="s">
        <v>314</v>
      </c>
      <c r="C16" s="285">
        <f>SUMIF('Sintesi ENTRATE ANNO'!$B$5:$B$107,A16,'Sintesi ENTRATE ANNO'!$Q$5:$Q$107)</f>
        <v>0</v>
      </c>
      <c r="D16" s="161"/>
      <c r="E16" s="162"/>
      <c r="F16" s="162"/>
      <c r="G16" s="162"/>
      <c r="H16" s="162"/>
      <c r="I16" s="22"/>
    </row>
    <row r="17" spans="1:14" ht="45" customHeight="1">
      <c r="A17" s="580"/>
      <c r="B17" s="14" t="str">
        <f>'Foglio iniziale da compilare'!D42</f>
        <v>TOTALE ENTRATE ANNO - 2024   €</v>
      </c>
      <c r="C17" s="287">
        <f>SUM(C3:C16)</f>
        <v>0</v>
      </c>
      <c r="D17" s="161"/>
      <c r="E17" s="162"/>
      <c r="F17" s="162"/>
      <c r="G17" s="162"/>
      <c r="H17" s="162"/>
      <c r="I17" s="22"/>
      <c r="J17" s="4"/>
      <c r="K17" s="4"/>
      <c r="L17" s="4"/>
      <c r="M17" s="4"/>
      <c r="N17" s="4"/>
    </row>
    <row r="18" spans="1:14" s="281" customFormat="1" ht="17.45" customHeight="1">
      <c r="A18" s="581" t="s">
        <v>315</v>
      </c>
      <c r="B18" s="581"/>
      <c r="C18" s="288"/>
      <c r="D18" s="161"/>
      <c r="E18" s="162"/>
      <c r="F18" s="162"/>
      <c r="G18" s="162"/>
      <c r="H18" s="162"/>
      <c r="I18" s="22"/>
      <c r="J18" s="582"/>
      <c r="K18" s="582"/>
      <c r="L18" s="582"/>
      <c r="M18" s="582"/>
      <c r="N18" s="582"/>
    </row>
    <row r="19" spans="1:14" s="282" customFormat="1" ht="27.75" customHeight="1">
      <c r="A19" s="289">
        <v>15</v>
      </c>
      <c r="B19" s="289" t="s">
        <v>316</v>
      </c>
      <c r="C19" s="287">
        <f>SUMIF('Sintesi ENTRATE ANNO'!$B$5:$B$107,A19,'Sintesi ENTRATE ANNO'!$Q$5:$Q$107)</f>
        <v>0</v>
      </c>
      <c r="D19" s="161"/>
      <c r="E19" s="162"/>
      <c r="F19" s="162"/>
      <c r="G19" s="162"/>
      <c r="H19" s="162"/>
      <c r="I19" s="22"/>
      <c r="J19" s="147"/>
      <c r="K19" s="147"/>
      <c r="L19" s="147"/>
      <c r="M19" s="147"/>
      <c r="N19" s="147"/>
    </row>
    <row r="20" spans="1:14" ht="9.75" customHeight="1">
      <c r="A20" s="249"/>
      <c r="B20" s="249"/>
      <c r="C20" s="290"/>
      <c r="D20" s="161"/>
      <c r="E20" s="162"/>
      <c r="F20" s="162"/>
      <c r="G20" s="162"/>
      <c r="H20" s="162"/>
      <c r="I20" s="22"/>
      <c r="J20" s="4"/>
      <c r="K20" s="4"/>
      <c r="L20" s="4"/>
      <c r="M20" s="4"/>
      <c r="N20" s="4"/>
    </row>
    <row r="21" spans="1:14" ht="30.2" customHeight="1">
      <c r="A21" s="289">
        <v>16</v>
      </c>
      <c r="B21" s="289" t="s">
        <v>317</v>
      </c>
      <c r="C21" s="285">
        <f>SUMIF('Sintesi ENTRATE ANNO'!$B$5:$B$107,A21,'Sintesi ENTRATE ANNO'!$Q$5:$Q$107)</f>
        <v>0</v>
      </c>
      <c r="D21" s="161"/>
      <c r="E21" s="657"/>
      <c r="F21" s="657"/>
      <c r="G21" s="657"/>
      <c r="H21" s="657"/>
      <c r="I21" s="657"/>
      <c r="J21" s="4"/>
      <c r="K21" s="4"/>
      <c r="L21" s="4"/>
      <c r="M21" s="4"/>
      <c r="N21" s="4"/>
    </row>
    <row r="22" spans="1:14" ht="7.5" customHeight="1">
      <c r="A22" s="227"/>
      <c r="B22" s="227"/>
      <c r="C22" s="291"/>
      <c r="D22" s="165"/>
      <c r="E22" s="162"/>
      <c r="F22" s="162"/>
      <c r="G22" s="162"/>
      <c r="H22" s="162"/>
      <c r="I22" s="22"/>
      <c r="J22" s="4"/>
      <c r="K22" s="4"/>
      <c r="L22" s="4"/>
      <c r="M22" s="4"/>
      <c r="N22" s="4"/>
    </row>
    <row r="23" spans="1:14">
      <c r="A23" s="661" t="s">
        <v>318</v>
      </c>
      <c r="B23" s="662"/>
      <c r="C23" s="663"/>
      <c r="D23" s="166"/>
      <c r="E23" s="166"/>
      <c r="F23" s="166"/>
      <c r="G23" s="166"/>
      <c r="H23" s="166"/>
      <c r="I23" s="24"/>
      <c r="J23" s="24"/>
      <c r="K23" s="24"/>
      <c r="L23" s="24"/>
      <c r="M23" s="4"/>
      <c r="N23" s="4"/>
    </row>
    <row r="24" spans="1:14" ht="7.5" customHeight="1">
      <c r="A24" s="292"/>
      <c r="B24" s="293"/>
      <c r="C24" s="294"/>
      <c r="D24" s="167"/>
      <c r="E24" s="167"/>
      <c r="F24" s="167"/>
      <c r="G24" s="167"/>
      <c r="H24" s="167"/>
      <c r="I24" s="168"/>
      <c r="J24" s="168"/>
      <c r="K24" s="168"/>
      <c r="L24" s="168"/>
      <c r="M24" s="4"/>
      <c r="N24" s="4"/>
    </row>
    <row r="25" spans="1:14" ht="15" customHeight="1">
      <c r="A25" s="292"/>
      <c r="B25" s="664" t="s">
        <v>319</v>
      </c>
      <c r="C25" s="665"/>
      <c r="D25" s="169"/>
      <c r="E25" s="169"/>
      <c r="F25" s="169"/>
      <c r="G25" s="169"/>
      <c r="H25" s="169"/>
      <c r="I25" s="170"/>
      <c r="J25" s="170"/>
      <c r="K25" s="171"/>
      <c r="L25" s="168"/>
      <c r="M25" s="4"/>
      <c r="N25" s="4"/>
    </row>
    <row r="26" spans="1:14">
      <c r="A26" s="292"/>
      <c r="B26" s="666" t="s">
        <v>320</v>
      </c>
      <c r="C26" s="667"/>
      <c r="D26" s="172"/>
      <c r="E26" s="172"/>
      <c r="F26" s="172"/>
      <c r="G26" s="172"/>
      <c r="H26" s="172"/>
      <c r="I26" s="173"/>
      <c r="J26" s="173"/>
      <c r="K26" s="174"/>
      <c r="L26" s="173"/>
      <c r="M26" s="4"/>
      <c r="N26" s="4"/>
    </row>
    <row r="27" spans="1:14" ht="15" customHeight="1">
      <c r="A27" s="292"/>
      <c r="B27" s="668" t="s">
        <v>321</v>
      </c>
      <c r="C27" s="669"/>
      <c r="D27" s="172"/>
      <c r="E27" s="172"/>
      <c r="F27" s="172"/>
      <c r="G27" s="172"/>
      <c r="H27" s="172"/>
      <c r="I27" s="173"/>
      <c r="J27" s="173"/>
      <c r="K27" s="174"/>
      <c r="L27" s="168"/>
      <c r="M27" s="4"/>
      <c r="N27" s="4"/>
    </row>
    <row r="28" spans="1:14">
      <c r="A28" s="292"/>
      <c r="B28" s="668" t="s">
        <v>322</v>
      </c>
      <c r="C28" s="669"/>
      <c r="D28" s="172"/>
      <c r="E28" s="172"/>
      <c r="F28" s="172"/>
      <c r="G28" s="172"/>
      <c r="H28" s="172"/>
      <c r="I28" s="173"/>
      <c r="J28" s="173"/>
      <c r="K28" s="174"/>
      <c r="L28" s="168"/>
      <c r="M28" s="4"/>
      <c r="N28" s="4"/>
    </row>
    <row r="29" spans="1:14" ht="15" customHeight="1">
      <c r="A29" s="292"/>
      <c r="B29" s="664" t="s">
        <v>323</v>
      </c>
      <c r="C29" s="665"/>
      <c r="D29" s="172"/>
      <c r="E29" s="172"/>
      <c r="F29" s="172"/>
      <c r="G29" s="172"/>
      <c r="H29" s="172"/>
      <c r="I29" s="173"/>
      <c r="J29" s="173"/>
      <c r="K29" s="174"/>
      <c r="L29" s="168"/>
      <c r="M29" s="4"/>
      <c r="N29" s="4"/>
    </row>
    <row r="30" spans="1:14">
      <c r="A30" s="292"/>
      <c r="B30" s="670" t="s">
        <v>324</v>
      </c>
      <c r="C30" s="665"/>
      <c r="D30" s="172"/>
      <c r="E30" s="172"/>
      <c r="F30" s="172"/>
      <c r="G30" s="172"/>
      <c r="H30" s="172"/>
      <c r="I30" s="173"/>
      <c r="J30" s="173"/>
      <c r="K30" s="174"/>
      <c r="L30" s="168"/>
      <c r="M30" s="4"/>
      <c r="N30" s="4"/>
    </row>
    <row r="31" spans="1:14">
      <c r="A31" s="292"/>
      <c r="B31" s="664" t="s">
        <v>325</v>
      </c>
      <c r="C31" s="665"/>
      <c r="D31" s="172"/>
      <c r="E31" s="172"/>
      <c r="F31" s="172"/>
      <c r="G31" s="172"/>
      <c r="H31" s="172"/>
      <c r="I31" s="173"/>
      <c r="J31" s="173"/>
      <c r="K31" s="174"/>
      <c r="L31" s="168"/>
      <c r="M31" s="4"/>
      <c r="N31" s="4"/>
    </row>
    <row r="32" spans="1:14" ht="38.25" customHeight="1">
      <c r="A32" s="292"/>
      <c r="B32" s="671" t="s">
        <v>326</v>
      </c>
      <c r="C32" s="672"/>
      <c r="D32" s="172"/>
      <c r="E32" s="172"/>
      <c r="F32" s="172"/>
      <c r="G32" s="172"/>
      <c r="H32" s="172"/>
      <c r="I32" s="173"/>
      <c r="J32" s="173"/>
      <c r="K32" s="174"/>
      <c r="L32" s="168"/>
      <c r="M32" s="4"/>
      <c r="N32" s="4"/>
    </row>
    <row r="33" spans="1:14" ht="14.25" customHeight="1">
      <c r="A33" s="292"/>
      <c r="B33" s="664"/>
      <c r="C33" s="665"/>
      <c r="D33" s="175"/>
      <c r="E33" s="175"/>
      <c r="F33" s="175"/>
      <c r="G33" s="175"/>
      <c r="H33" s="175"/>
      <c r="I33" s="176"/>
      <c r="J33" s="176"/>
      <c r="K33" s="174"/>
      <c r="L33" s="168"/>
      <c r="M33" s="4"/>
      <c r="N33" s="4"/>
    </row>
    <row r="34" spans="1:14" ht="38.25" customHeight="1">
      <c r="A34" s="295"/>
      <c r="B34" s="658" t="s">
        <v>327</v>
      </c>
      <c r="C34" s="659"/>
      <c r="D34" s="177"/>
      <c r="E34" s="177"/>
      <c r="F34" s="177"/>
      <c r="G34" s="177"/>
      <c r="H34" s="177"/>
      <c r="I34" s="178"/>
      <c r="J34" s="178"/>
      <c r="K34" s="179"/>
      <c r="L34" s="168"/>
      <c r="M34" s="4"/>
      <c r="N34" s="4"/>
    </row>
    <row r="35" spans="1:14" ht="35.450000000000003" customHeight="1">
      <c r="A35" s="145"/>
      <c r="B35" s="660"/>
      <c r="C35" s="660"/>
      <c r="D35" s="180"/>
      <c r="E35" s="180"/>
      <c r="F35" s="180"/>
      <c r="G35" s="180"/>
      <c r="H35" s="180"/>
      <c r="I35" s="25"/>
      <c r="J35" s="25"/>
      <c r="K35" s="25"/>
      <c r="L35" s="181"/>
      <c r="M35" s="4"/>
      <c r="N35" s="4"/>
    </row>
    <row r="36" spans="1:14">
      <c r="A36" s="4"/>
      <c r="B36" s="25"/>
      <c r="C36" s="178"/>
      <c r="D36" s="180"/>
      <c r="E36" s="180"/>
      <c r="F36" s="180"/>
      <c r="G36" s="180"/>
      <c r="H36" s="180"/>
      <c r="I36" s="25"/>
      <c r="J36" s="25"/>
      <c r="K36" s="25"/>
      <c r="L36" s="181"/>
      <c r="M36" s="4"/>
      <c r="N36" s="4"/>
    </row>
  </sheetData>
  <sheetProtection password="FCB1" sheet="1" formatCells="0" formatColumns="0" formatRows="0" autoFilter="0"/>
  <mergeCells count="17">
    <mergeCell ref="B34:C34"/>
    <mergeCell ref="B35:C35"/>
    <mergeCell ref="A23:C23"/>
    <mergeCell ref="B25:C25"/>
    <mergeCell ref="B26:C26"/>
    <mergeCell ref="B27:C27"/>
    <mergeCell ref="B28:C28"/>
    <mergeCell ref="B30:C30"/>
    <mergeCell ref="B31:C31"/>
    <mergeCell ref="B33:C33"/>
    <mergeCell ref="B32:C32"/>
    <mergeCell ref="B29:C29"/>
    <mergeCell ref="A1:B1"/>
    <mergeCell ref="E6:I6"/>
    <mergeCell ref="E8:I8"/>
    <mergeCell ref="E12:I12"/>
    <mergeCell ref="E21:I21"/>
  </mergeCells>
  <phoneticPr fontId="0" type="noConversion"/>
  <printOptions horizontalCentered="1"/>
  <pageMargins left="0.7" right="0.35433070866141736" top="0.41" bottom="0.44" header="0.24" footer="0.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20</vt:i4>
      </vt:variant>
    </vt:vector>
  </HeadingPairs>
  <TitlesOfParts>
    <vt:vector size="35" baseType="lpstr">
      <vt:lpstr>Foglio iniziale da compilare</vt:lpstr>
      <vt:lpstr>Prima Nota ENTRATE</vt:lpstr>
      <vt:lpstr>Sintesi ENTRATE ANNO</vt:lpstr>
      <vt:lpstr>Prima Nota USCITE</vt:lpstr>
      <vt:lpstr>Sintesi USCITE ANNO</vt:lpstr>
      <vt:lpstr>Prima Nota Gestioni Speciali</vt:lpstr>
      <vt:lpstr>1 FRONTESPIZIO</vt:lpstr>
      <vt:lpstr>2 TOTALE USCITE</vt:lpstr>
      <vt:lpstr>3 TOTALE ENTRATE</vt:lpstr>
      <vt:lpstr>4 CONSUNTIVO</vt:lpstr>
      <vt:lpstr>5 GESTIONI SPECIALI</vt:lpstr>
      <vt:lpstr>Sintesi Gestioni Speciali Anno</vt:lpstr>
      <vt:lpstr> 6 IMMOBILI</vt:lpstr>
      <vt:lpstr>7 DECRETO Contr</vt:lpstr>
      <vt:lpstr>8 DECRETO Atti</vt:lpstr>
      <vt:lpstr>' 6 IMMOBILI'!Area_stampa</vt:lpstr>
      <vt:lpstr>'1 FRONTESPIZIO'!Area_stampa</vt:lpstr>
      <vt:lpstr>'2 TOTALE USCITE'!Area_stampa</vt:lpstr>
      <vt:lpstr>'3 TOTALE ENTRATE'!Area_stampa</vt:lpstr>
      <vt:lpstr>'4 CONSUNTIVO'!Area_stampa</vt:lpstr>
      <vt:lpstr>'5 GESTIONI SPECIALI'!Area_stampa</vt:lpstr>
      <vt:lpstr>'7 DECRETO Contr'!Area_stampa</vt:lpstr>
      <vt:lpstr>'8 DECRETO Atti'!Area_stampa</vt:lpstr>
      <vt:lpstr>'Prima Nota ENTRATE'!Area_stampa</vt:lpstr>
      <vt:lpstr>'Prima Nota Gestioni Speciali'!Area_stampa</vt:lpstr>
      <vt:lpstr>'Prima Nota USCITE'!Area_stampa</vt:lpstr>
      <vt:lpstr>'Sintesi ENTRATE ANNO'!Area_stampa</vt:lpstr>
      <vt:lpstr>'Sintesi Gestioni Speciali Anno'!Area_stampa</vt:lpstr>
      <vt:lpstr>'Sintesi USCITE ANNO'!Area_stampa</vt:lpstr>
      <vt:lpstr>'Prima Nota ENTRATE'!Titoli_stampa</vt:lpstr>
      <vt:lpstr>'Prima Nota Gestioni Speciali'!Titoli_stampa</vt:lpstr>
      <vt:lpstr>'Prima Nota USCITE'!Titoli_stampa</vt:lpstr>
      <vt:lpstr>'Sintesi ENTRATE ANNO'!Titoli_stampa</vt:lpstr>
      <vt:lpstr>'Sintesi Gestioni Speciali Anno'!Titoli_stampa</vt:lpstr>
      <vt:lpstr>'Sintesi USCITE ANNO'!Titoli_stampa</vt:lpstr>
    </vt:vector>
  </TitlesOfParts>
  <Manager/>
  <Company>sgiacomo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parrocchia</dc:creator>
  <cp:keywords/>
  <dc:description/>
  <cp:lastModifiedBy>Valter Casse</cp:lastModifiedBy>
  <cp:revision/>
  <dcterms:created xsi:type="dcterms:W3CDTF">2004-11-27T15:19:41Z</dcterms:created>
  <dcterms:modified xsi:type="dcterms:W3CDTF">2025-02-26T09:31:09Z</dcterms:modified>
  <cp:category/>
  <cp:contentStatus/>
</cp:coreProperties>
</file>